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805" activeTab="0"/>
  </bookViews>
  <sheets>
    <sheet name="Anexos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'Anexos'!$C$1:$K$25</definedName>
    <definedName name="Imprimir_área_IM">'Anexos'!$B$1:$J$40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<sst xmlns="http://schemas.openxmlformats.org/spreadsheetml/2006/main" count="454" uniqueCount="74">
  <si>
    <t>PRESUPUESTO DE CAPITAL DEL PROYECTO DE EXPANSION DE LA EMPRESA BQC, S.A.</t>
  </si>
  <si>
    <t>CIFRAS EN MILES DE $</t>
  </si>
  <si>
    <t>I. INVERSIONES</t>
  </si>
  <si>
    <t xml:space="preserve">   1. EDIFICIO</t>
  </si>
  <si>
    <t xml:space="preserve">   2. EQUIPO</t>
  </si>
  <si>
    <t xml:space="preserve">   3. INCREMENTO CAPITAL TRABAJO</t>
  </si>
  <si>
    <t xml:space="preserve">   4. INVERSION NETA TOTAL</t>
  </si>
  <si>
    <t>II. FLUJOS DE EFECTIVO DE OPERACION DURANTE LA VIDA DEL PROYECTO</t>
  </si>
  <si>
    <t xml:space="preserve">   5. INGRESOS POR VENTAS</t>
  </si>
  <si>
    <t xml:space="preserve">   6. COSTOS VARIABLES(60% VENTAS)</t>
  </si>
  <si>
    <t xml:space="preserve">   7. COSTOS FIJOS</t>
  </si>
  <si>
    <t xml:space="preserve">   8. DEPRECIACION(EDIFICIO)</t>
  </si>
  <si>
    <t xml:space="preserve">   9. DEPRECIACION(EQUIPO)</t>
  </si>
  <si>
    <t xml:space="preserve">  10. UTILIDAD OPERACION ANTES DE IMPUESTOS</t>
  </si>
  <si>
    <t xml:space="preserve">  11. IMPUESTOS (40%)</t>
  </si>
  <si>
    <t xml:space="preserve">  12. UTILIDAD DESPUES DE IMPUESTOS</t>
  </si>
  <si>
    <t>III. INGRESOS DE EFECTIVO AL FIN DEL PROYECTO</t>
  </si>
  <si>
    <t xml:space="preserve">  13. RECUPERACION CAPITAL TRABAJO</t>
  </si>
  <si>
    <t xml:space="preserve">  14. VALOR NETO SALVAMENTO (ANEXO 1)</t>
  </si>
  <si>
    <t>----------------</t>
  </si>
  <si>
    <t xml:space="preserve">  15. SUMA DE INGRESOS AL FIN DEL PROYECTO</t>
  </si>
  <si>
    <t>IV. FLUJO EFECTIVO NETO</t>
  </si>
  <si>
    <t xml:space="preserve">  16. FLUJO NETO EFECTIVO PERIODO</t>
  </si>
  <si>
    <t>=</t>
  </si>
  <si>
    <t>V. RESULTADOS</t>
  </si>
  <si>
    <t xml:space="preserve">   VALOR PRESENTE NETO (12%)</t>
  </si>
  <si>
    <t xml:space="preserve">   TASA INTERNA RETORNO</t>
  </si>
  <si>
    <t xml:space="preserve">   PERIODO RECUPERACION</t>
  </si>
  <si>
    <t xml:space="preserve"> =========</t>
  </si>
  <si>
    <t>------------------</t>
  </si>
  <si>
    <t>---------------</t>
  </si>
  <si>
    <t xml:space="preserve"> 3.35 AÑOS</t>
  </si>
  <si>
    <t>CUADRO 3.INCREMENTO 10%VENTAS</t>
  </si>
  <si>
    <t xml:space="preserve"> 2.98 AÑOS</t>
  </si>
  <si>
    <t>CUADRO 4.DECREMENTO 10%VENTAS</t>
  </si>
  <si>
    <t xml:space="preserve"> 3.92 AÑOS</t>
  </si>
  <si>
    <t>CUADRO 5.INCREMENTO 10% C. VAR.</t>
  </si>
  <si>
    <t>4 AÑOS</t>
  </si>
  <si>
    <t>CUADRO 6.DECREMENTO 10% C. VAR.</t>
  </si>
  <si>
    <t>2.73 AÑOS</t>
  </si>
  <si>
    <t xml:space="preserve">   VALOR PRESENTE NETO (13.2%)</t>
  </si>
  <si>
    <t>CUADRO 7.INCREMENTO 10% C. CAPITAL</t>
  </si>
  <si>
    <t>3.35 AÑOS</t>
  </si>
  <si>
    <t xml:space="preserve">   VALOR PRESENTE NETO (9.8%)</t>
  </si>
  <si>
    <t>CUADRO 8.DECREMENTO 10% C. CAPITAL</t>
  </si>
  <si>
    <t>PROYECTO DE EXPANSION DE LA EMPRESA BQC, S.A.</t>
  </si>
  <si>
    <t>ANEXO 1. CALCULO DEL VALOR DE SALVAMENTO</t>
  </si>
  <si>
    <t>a) CARGOS POR DEPRECIACION</t>
  </si>
  <si>
    <t>EDIFICIO*</t>
  </si>
  <si>
    <t>EQUIPO*</t>
  </si>
  <si>
    <t>*TASAS APLICABLES DE ACUERDO A LEY</t>
  </si>
  <si>
    <t>b) VALOR DE SALVAMENTO (MILES DE $)</t>
  </si>
  <si>
    <t>EDIFICIO</t>
  </si>
  <si>
    <t>EQUIPO</t>
  </si>
  <si>
    <t xml:space="preserve"> 1. COSTO INICIAL</t>
  </si>
  <si>
    <t xml:space="preserve"> 2. VALOR MERCADO (2002)</t>
  </si>
  <si>
    <t xml:space="preserve"> 3. VALOR LIBROS (2002)**</t>
  </si>
  <si>
    <t>-----------------</t>
  </si>
  <si>
    <t xml:space="preserve"> 4. UTILIDAD (2-3)</t>
  </si>
  <si>
    <t xml:space="preserve"> 5. IMPUESTOS (40%)</t>
  </si>
  <si>
    <t xml:space="preserve"> 6. VALOR NETO (2-5)</t>
  </si>
  <si>
    <t>==========</t>
  </si>
  <si>
    <t xml:space="preserve"> 7. VALOR NETO SALVAMENTO: </t>
  </si>
  <si>
    <t>** COSTO INICIAL MENOS CARGOS POR DEPRECIACION</t>
  </si>
  <si>
    <t>CUADRO 2.</t>
  </si>
  <si>
    <t>CUADRO 1. OPCION BASICA</t>
  </si>
  <si>
    <t xml:space="preserve">   5. INGRESOS POR VENTAS (28,666 UNIDADES)</t>
  </si>
  <si>
    <t>CUADRO 10. ESCENARIO OPTIMISTA</t>
  </si>
  <si>
    <t>2.75 AÑOS</t>
  </si>
  <si>
    <t xml:space="preserve">   5. INGRESOS POR VENTAS (22,000 UNIDADES)</t>
  </si>
  <si>
    <t>CUADRO 11. ESCENARIO PESIMISTA</t>
  </si>
  <si>
    <t>4.00 AÑOS</t>
  </si>
  <si>
    <t>COSTO DE CAPITAL</t>
  </si>
  <si>
    <t>ANEXOS.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</si>
</sst>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.00"/>
    <numFmt numFmtId="173" formatCode="#.00"/>
    <numFmt numFmtId="174" formatCode="%#.00"/>
    <numFmt numFmtId="175" formatCode="#."/>
    <numFmt numFmtId="176" formatCode="m\o\n\th\ d\,\ \y\y\y\y"/>
  </numFmts>
  <fonts count="25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0"/>
      <name val="Courier"/>
      <family val="0"/>
    </font>
    <font>
      <sz val="8"/>
      <name val="Arial"/>
      <family val="0"/>
    </font>
    <font>
      <b/>
      <i/>
      <u val="single"/>
      <sz val="8"/>
      <color indexed="8"/>
      <name val="Arial"/>
      <family val="0"/>
    </font>
    <font>
      <sz val="8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12"/>
      <name val="Arial"/>
      <family val="2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b/>
      <sz val="20.75"/>
      <name val="Arial"/>
      <family val="2"/>
    </font>
    <font>
      <b/>
      <sz val="15"/>
      <name val="Arial"/>
      <family val="2"/>
    </font>
    <font>
      <sz val="9.5"/>
      <name val="Arial"/>
      <family val="0"/>
    </font>
    <font>
      <sz val="15"/>
      <name val="Arial"/>
      <family val="2"/>
    </font>
    <font>
      <sz val="13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2" fillId="0" borderId="0">
      <alignment/>
      <protection locked="0"/>
    </xf>
    <xf numFmtId="172" fontId="2" fillId="0" borderId="0">
      <alignment/>
      <protection locked="0"/>
    </xf>
    <xf numFmtId="176" fontId="2" fillId="0" borderId="0">
      <alignment/>
      <protection locked="0"/>
    </xf>
    <xf numFmtId="173" fontId="2" fillId="0" borderId="0">
      <alignment/>
      <protection locked="0"/>
    </xf>
    <xf numFmtId="175" fontId="3" fillId="0" borderId="0">
      <alignment/>
      <protection locked="0"/>
    </xf>
    <xf numFmtId="175" fontId="3" fillId="0" borderId="0">
      <alignment/>
      <protection locked="0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2" fillId="0" borderId="0">
      <alignment/>
      <protection locked="0"/>
    </xf>
    <xf numFmtId="9" fontId="1" fillId="0" borderId="0" applyFont="0" applyFill="0" applyBorder="0" applyAlignment="0" applyProtection="0"/>
    <xf numFmtId="175" fontId="2" fillId="0" borderId="1">
      <alignment/>
      <protection locked="0"/>
    </xf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 applyProtection="1">
      <alignment horizontal="left"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7" fillId="0" borderId="3" xfId="0" applyNumberFormat="1" applyFont="1" applyFill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164" fontId="7" fillId="0" borderId="4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64" fontId="10" fillId="0" borderId="3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0" fillId="0" borderId="2" xfId="0" applyNumberFormat="1" applyFont="1" applyFill="1" applyBorder="1" applyAlignment="1" applyProtection="1">
      <alignment/>
      <protection/>
    </xf>
    <xf numFmtId="164" fontId="10" fillId="0" borderId="4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fill"/>
      <protection/>
    </xf>
    <xf numFmtId="164" fontId="10" fillId="0" borderId="7" xfId="0" applyNumberFormat="1" applyFont="1" applyFill="1" applyBorder="1" applyAlignment="1" applyProtection="1">
      <alignment/>
      <protection/>
    </xf>
    <xf numFmtId="10" fontId="10" fillId="0" borderId="8" xfId="0" applyNumberFormat="1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/>
      <protection/>
    </xf>
    <xf numFmtId="0" fontId="10" fillId="0" borderId="3" xfId="0" applyFont="1" applyFill="1" applyBorder="1" applyAlignment="1" applyProtection="1" quotePrefix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fill"/>
      <protection/>
    </xf>
    <xf numFmtId="0" fontId="1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7" fillId="0" borderId="3" xfId="0" applyNumberFormat="1" applyFont="1" applyFill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4" fontId="10" fillId="0" borderId="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3" xfId="0" applyFont="1" applyFill="1" applyBorder="1" applyAlignment="1" applyProtection="1" quotePrefix="1">
      <alignment/>
      <protection/>
    </xf>
    <xf numFmtId="0" fontId="7" fillId="0" borderId="3" xfId="0" applyFont="1" applyFill="1" applyBorder="1" applyAlignment="1">
      <alignment/>
    </xf>
    <xf numFmtId="164" fontId="7" fillId="0" borderId="4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164" fontId="10" fillId="0" borderId="2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164" fontId="10" fillId="0" borderId="4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fill"/>
      <protection/>
    </xf>
    <xf numFmtId="0" fontId="7" fillId="0" borderId="4" xfId="0" applyFont="1" applyFill="1" applyBorder="1" applyAlignment="1">
      <alignment/>
    </xf>
    <xf numFmtId="166" fontId="10" fillId="0" borderId="7" xfId="0" applyNumberFormat="1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10" fontId="10" fillId="0" borderId="8" xfId="0" applyNumberFormat="1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0" fontId="11" fillId="0" borderId="7" xfId="0" applyFont="1" applyFill="1" applyBorder="1" applyAlignment="1">
      <alignment/>
    </xf>
    <xf numFmtId="0" fontId="11" fillId="0" borderId="9" xfId="0" applyFont="1" applyFill="1" applyBorder="1" applyAlignment="1" applyProtection="1">
      <alignment/>
      <protection/>
    </xf>
    <xf numFmtId="0" fontId="2" fillId="0" borderId="5" xfId="0" applyFont="1" applyFill="1" applyBorder="1" applyAlignment="1">
      <alignment/>
    </xf>
    <xf numFmtId="0" fontId="11" fillId="0" borderId="8" xfId="0" applyFont="1" applyFill="1" applyBorder="1" applyAlignment="1" applyProtection="1">
      <alignment/>
      <protection/>
    </xf>
    <xf numFmtId="0" fontId="11" fillId="0" borderId="2" xfId="0" applyFont="1" applyFill="1" applyBorder="1" applyAlignment="1" applyProtection="1">
      <alignment/>
      <protection/>
    </xf>
    <xf numFmtId="0" fontId="15" fillId="0" borderId="6" xfId="0" applyFont="1" applyFill="1" applyBorder="1" applyAlignment="1">
      <alignment/>
    </xf>
    <xf numFmtId="0" fontId="16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 quotePrefix="1">
      <alignment/>
      <protection/>
    </xf>
    <xf numFmtId="0" fontId="17" fillId="0" borderId="0" xfId="0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24" fillId="0" borderId="0" xfId="0" applyFont="1" applyAlignment="1">
      <alignment/>
    </xf>
  </cellXfs>
  <cellStyles count="14">
    <cellStyle name="Normal" xfId="0"/>
    <cellStyle name="Comma" xfId="15"/>
    <cellStyle name="Currency" xfId="16"/>
    <cellStyle name="Date" xfId="17"/>
    <cellStyle name="Fixed" xfId="18"/>
    <cellStyle name="Heading1" xfId="19"/>
    <cellStyle name="Heading2" xfId="20"/>
    <cellStyle name="Comma" xfId="21"/>
    <cellStyle name="Comma [0]" xfId="22"/>
    <cellStyle name="Currency" xfId="23"/>
    <cellStyle name="Currency [0]" xfId="24"/>
    <cellStyle name="Percent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/>
              <a:t>ANALISIS SENSIBILIDAD BQC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VENTAS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'[1]Hoja1'!$A$1:$A$3</c:f>
              <c:numCache>
                <c:ptCount val="3"/>
                <c:pt idx="0">
                  <c:v>-10</c:v>
                </c:pt>
                <c:pt idx="1">
                  <c:v>0</c:v>
                </c:pt>
                <c:pt idx="2">
                  <c:v>10</c:v>
                </c:pt>
              </c:numCache>
            </c:numRef>
          </c:cat>
          <c:val>
            <c:numRef>
              <c:f>'[1]Hoja1'!$B$1:$B$3</c:f>
              <c:numCache>
                <c:ptCount val="3"/>
                <c:pt idx="0">
                  <c:v>4664</c:v>
                </c:pt>
                <c:pt idx="1">
                  <c:v>8308</c:v>
                </c:pt>
                <c:pt idx="2">
                  <c:v>11953</c:v>
                </c:pt>
              </c:numCache>
            </c:numRef>
          </c:val>
          <c:smooth val="0"/>
        </c:ser>
        <c:ser>
          <c:idx val="1"/>
          <c:order val="1"/>
          <c:tx>
            <c:v>COSTO VARIABLE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'[1]Hoja1'!$A$1:$A$3</c:f>
              <c:numCache>
                <c:ptCount val="3"/>
                <c:pt idx="0">
                  <c:v>-10</c:v>
                </c:pt>
                <c:pt idx="1">
                  <c:v>0</c:v>
                </c:pt>
                <c:pt idx="2">
                  <c:v>10</c:v>
                </c:pt>
              </c:numCache>
            </c:numRef>
          </c:cat>
          <c:val>
            <c:numRef>
              <c:f>'[1]Hoja1'!$C$1:$C$3</c:f>
              <c:numCache>
                <c:ptCount val="3"/>
                <c:pt idx="0">
                  <c:v>13776</c:v>
                </c:pt>
                <c:pt idx="1">
                  <c:v>8308</c:v>
                </c:pt>
                <c:pt idx="2">
                  <c:v>2841</c:v>
                </c:pt>
              </c:numCache>
            </c:numRef>
          </c:val>
          <c:smooth val="0"/>
        </c:ser>
        <c:ser>
          <c:idx val="2"/>
          <c:order val="2"/>
          <c:tx>
            <c:v>COSTO CAPITAL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'[1]Hoja1'!$A$1:$A$3</c:f>
              <c:numCache>
                <c:ptCount val="3"/>
                <c:pt idx="0">
                  <c:v>-10</c:v>
                </c:pt>
                <c:pt idx="1">
                  <c:v>0</c:v>
                </c:pt>
                <c:pt idx="2">
                  <c:v>10</c:v>
                </c:pt>
              </c:numCache>
            </c:numRef>
          </c:cat>
          <c:val>
            <c:numRef>
              <c:f>'[1]Hoja1'!$D$1:$D$3</c:f>
              <c:numCache>
                <c:ptCount val="3"/>
                <c:pt idx="0">
                  <c:v>10334</c:v>
                </c:pt>
                <c:pt idx="1">
                  <c:v>8308</c:v>
                </c:pt>
                <c:pt idx="2">
                  <c:v>7275</c:v>
                </c:pt>
              </c:numCache>
            </c:numRef>
          </c:val>
          <c:smooth val="0"/>
        </c:ser>
        <c:marker val="1"/>
        <c:axId val="31670657"/>
        <c:axId val="61104022"/>
      </c:lineChart>
      <c:catAx>
        <c:axId val="31670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DESVIACION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61104022"/>
        <c:crosses val="autoZero"/>
        <c:auto val="1"/>
        <c:lblOffset val="100"/>
        <c:noMultiLvlLbl val="0"/>
      </c:catAx>
      <c:valAx>
        <c:axId val="61104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VALOR PRESENTE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31670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343</xdr:row>
      <xdr:rowOff>0</xdr:rowOff>
    </xdr:from>
    <xdr:to>
      <xdr:col>12</xdr:col>
      <xdr:colOff>657225</xdr:colOff>
      <xdr:row>381</xdr:row>
      <xdr:rowOff>66675</xdr:rowOff>
    </xdr:to>
    <xdr:graphicFrame>
      <xdr:nvGraphicFramePr>
        <xdr:cNvPr id="1" name="Chart 1"/>
        <xdr:cNvGraphicFramePr/>
      </xdr:nvGraphicFramePr>
      <xdr:xfrm>
        <a:off x="0" y="66017775"/>
        <a:ext cx="107537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Mis%20documentos\GUAT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1">
        <row r="1">
          <cell r="A1">
            <v>-10</v>
          </cell>
          <cell r="B1">
            <v>4664</v>
          </cell>
          <cell r="C1">
            <v>13776</v>
          </cell>
          <cell r="D1">
            <v>10334</v>
          </cell>
        </row>
        <row r="2">
          <cell r="A2">
            <v>0</v>
          </cell>
          <cell r="B2">
            <v>8308</v>
          </cell>
          <cell r="C2">
            <v>8308</v>
          </cell>
          <cell r="D2">
            <v>8308</v>
          </cell>
        </row>
        <row r="3">
          <cell r="A3">
            <v>10</v>
          </cell>
          <cell r="B3">
            <v>11953</v>
          </cell>
          <cell r="C3">
            <v>2841</v>
          </cell>
          <cell r="D3">
            <v>7275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J460"/>
  <sheetViews>
    <sheetView showGridLines="0" tabSelected="1" workbookViewId="0" topLeftCell="C1">
      <selection activeCell="C1" sqref="C1:K25"/>
    </sheetView>
  </sheetViews>
  <sheetFormatPr defaultColWidth="9.796875" defaultRowHeight="15"/>
  <cols>
    <col min="1" max="2" width="0" style="0" hidden="1" customWidth="1"/>
    <col min="3" max="3" width="6.59765625" style="0" customWidth="1"/>
    <col min="4" max="4" width="30.09765625" style="0" customWidth="1"/>
    <col min="5" max="5" width="8.796875" style="0" customWidth="1"/>
    <col min="6" max="7" width="7.796875" style="0" customWidth="1"/>
    <col min="8" max="8" width="7.296875" style="0" customWidth="1"/>
    <col min="9" max="9" width="7.59765625" style="0" customWidth="1"/>
    <col min="10" max="10" width="0.203125" style="0" customWidth="1"/>
    <col min="11" max="16384" width="14.8984375" style="0" customWidth="1"/>
  </cols>
  <sheetData>
    <row r="1" spans="2:10" ht="15">
      <c r="B1" s="1"/>
      <c r="C1" s="1"/>
      <c r="D1" s="79" t="s">
        <v>73</v>
      </c>
      <c r="E1" s="2"/>
      <c r="F1" s="2"/>
      <c r="G1" s="2"/>
      <c r="H1" s="2"/>
      <c r="I1" s="2"/>
      <c r="J1" s="2"/>
    </row>
    <row r="2" spans="2:10" ht="15">
      <c r="B2" s="1"/>
      <c r="C2" s="1"/>
      <c r="D2" s="2"/>
      <c r="E2" s="2"/>
      <c r="F2" s="2"/>
      <c r="G2" s="2"/>
      <c r="H2" s="2"/>
      <c r="I2" s="2"/>
      <c r="J2" s="2"/>
    </row>
    <row r="3" spans="2:10" ht="15">
      <c r="B3" s="1"/>
      <c r="C3" s="1"/>
      <c r="D3" s="17" t="s">
        <v>0</v>
      </c>
      <c r="E3" s="18"/>
      <c r="F3" s="18"/>
      <c r="G3" s="18"/>
      <c r="H3" s="3"/>
      <c r="I3" s="3"/>
      <c r="J3" s="2"/>
    </row>
    <row r="4" spans="2:10" ht="15">
      <c r="B4" s="1"/>
      <c r="C4" s="1"/>
      <c r="D4" s="2"/>
      <c r="E4" s="4" t="s">
        <v>1</v>
      </c>
      <c r="F4" s="2"/>
      <c r="G4" s="2"/>
      <c r="H4" s="2"/>
      <c r="I4" s="2"/>
      <c r="J4" s="2"/>
    </row>
    <row r="5" spans="2:10" ht="15">
      <c r="B5" s="1"/>
      <c r="C5" s="1"/>
      <c r="D5" s="2"/>
      <c r="E5" s="2"/>
      <c r="F5" s="2"/>
      <c r="G5" s="2"/>
      <c r="H5" s="2"/>
      <c r="I5" s="2"/>
      <c r="J5" s="2"/>
    </row>
    <row r="6" spans="2:10" ht="15">
      <c r="B6" s="1"/>
      <c r="C6" s="1"/>
      <c r="D6" s="16"/>
      <c r="E6" s="19">
        <v>2004</v>
      </c>
      <c r="F6" s="19">
        <v>2005</v>
      </c>
      <c r="G6" s="19">
        <v>2006</v>
      </c>
      <c r="H6" s="19">
        <v>2007</v>
      </c>
      <c r="I6" s="19">
        <v>2008</v>
      </c>
      <c r="J6" s="2"/>
    </row>
    <row r="7" spans="2:10" ht="15">
      <c r="B7" s="1"/>
      <c r="C7" s="1"/>
      <c r="D7" s="19" t="s">
        <v>2</v>
      </c>
      <c r="E7" s="5"/>
      <c r="F7" s="6"/>
      <c r="G7" s="7"/>
      <c r="H7" s="7"/>
      <c r="I7" s="7"/>
      <c r="J7" s="2"/>
    </row>
    <row r="8" spans="2:10" ht="15">
      <c r="B8" s="1"/>
      <c r="C8" s="1"/>
      <c r="D8" s="20" t="s">
        <v>3</v>
      </c>
      <c r="E8" s="22"/>
      <c r="F8" s="6"/>
      <c r="G8" s="7"/>
      <c r="H8" s="7"/>
      <c r="I8" s="7"/>
      <c r="J8" s="2"/>
    </row>
    <row r="9" spans="2:10" ht="15">
      <c r="B9" s="1"/>
      <c r="C9" s="1"/>
      <c r="D9" s="20" t="s">
        <v>4</v>
      </c>
      <c r="E9" s="22"/>
      <c r="F9" s="6"/>
      <c r="G9" s="7"/>
      <c r="H9" s="7"/>
      <c r="I9" s="7"/>
      <c r="J9" s="2"/>
    </row>
    <row r="10" spans="2:10" ht="15">
      <c r="B10" s="1"/>
      <c r="C10" s="1"/>
      <c r="D10" s="20" t="s">
        <v>5</v>
      </c>
      <c r="E10" s="22"/>
      <c r="F10" s="6"/>
      <c r="G10" s="7"/>
      <c r="H10" s="7"/>
      <c r="I10" s="7"/>
      <c r="J10" s="2"/>
    </row>
    <row r="11" spans="2:10" ht="15">
      <c r="B11" s="1"/>
      <c r="C11" s="1"/>
      <c r="D11" s="21"/>
      <c r="E11" s="30" t="s">
        <v>29</v>
      </c>
      <c r="F11" s="10"/>
      <c r="G11" s="2"/>
      <c r="H11" s="2"/>
      <c r="I11" s="2"/>
      <c r="J11" s="2"/>
    </row>
    <row r="12" spans="2:10" ht="15">
      <c r="B12" s="1"/>
      <c r="C12" s="1"/>
      <c r="D12" s="20" t="s">
        <v>6</v>
      </c>
      <c r="E12" s="22"/>
      <c r="F12" s="6"/>
      <c r="G12" s="7"/>
      <c r="H12" s="7"/>
      <c r="I12" s="7"/>
      <c r="J12" s="2"/>
    </row>
    <row r="13" spans="2:10" ht="15">
      <c r="B13" s="1"/>
      <c r="C13" s="1"/>
      <c r="D13" s="2"/>
      <c r="E13" s="11"/>
      <c r="F13" s="7"/>
      <c r="G13" s="7"/>
      <c r="H13" s="7"/>
      <c r="I13" s="7"/>
      <c r="J13" s="2"/>
    </row>
    <row r="14" spans="2:10" ht="15">
      <c r="B14" s="1"/>
      <c r="C14" s="1"/>
      <c r="D14" s="19" t="s">
        <v>7</v>
      </c>
      <c r="E14" s="23"/>
      <c r="F14" s="23"/>
      <c r="G14" s="7"/>
      <c r="H14" s="7"/>
      <c r="I14" s="7"/>
      <c r="J14" s="2"/>
    </row>
    <row r="15" spans="2:10" ht="15">
      <c r="B15" s="1"/>
      <c r="C15" s="1"/>
      <c r="D15" s="20" t="s">
        <v>8</v>
      </c>
      <c r="E15" s="12"/>
      <c r="F15" s="24"/>
      <c r="G15" s="24"/>
      <c r="H15" s="24"/>
      <c r="I15" s="24"/>
      <c r="J15" s="10"/>
    </row>
    <row r="16" spans="2:10" ht="15">
      <c r="B16" s="1"/>
      <c r="C16" s="1"/>
      <c r="D16" s="20" t="s">
        <v>9</v>
      </c>
      <c r="E16" s="12"/>
      <c r="F16" s="22"/>
      <c r="G16" s="22"/>
      <c r="H16" s="22"/>
      <c r="I16" s="22"/>
      <c r="J16" s="10"/>
    </row>
    <row r="17" spans="2:10" ht="15">
      <c r="B17" s="1"/>
      <c r="C17" s="1"/>
      <c r="D17" s="20" t="s">
        <v>10</v>
      </c>
      <c r="E17" s="12"/>
      <c r="F17" s="22"/>
      <c r="G17" s="22"/>
      <c r="H17" s="22"/>
      <c r="I17" s="22"/>
      <c r="J17" s="10"/>
    </row>
    <row r="18" spans="2:10" ht="15">
      <c r="B18" s="1"/>
      <c r="C18" s="1"/>
      <c r="D18" s="20" t="s">
        <v>11</v>
      </c>
      <c r="E18" s="12"/>
      <c r="F18" s="22"/>
      <c r="G18" s="22"/>
      <c r="H18" s="22"/>
      <c r="I18" s="22"/>
      <c r="J18" s="10"/>
    </row>
    <row r="19" spans="2:10" ht="15">
      <c r="B19" s="1"/>
      <c r="C19" s="1"/>
      <c r="D19" s="20" t="s">
        <v>12</v>
      </c>
      <c r="E19" s="12"/>
      <c r="F19" s="22"/>
      <c r="G19" s="22"/>
      <c r="H19" s="22"/>
      <c r="I19" s="22"/>
      <c r="J19" s="10"/>
    </row>
    <row r="20" spans="2:10" ht="15">
      <c r="B20" s="1"/>
      <c r="C20" s="1"/>
      <c r="D20" s="21"/>
      <c r="E20" s="9"/>
      <c r="F20" s="30" t="s">
        <v>19</v>
      </c>
      <c r="G20" s="30" t="s">
        <v>19</v>
      </c>
      <c r="H20" s="30" t="s">
        <v>19</v>
      </c>
      <c r="I20" s="30" t="s">
        <v>30</v>
      </c>
      <c r="J20" s="10"/>
    </row>
    <row r="21" spans="2:10" ht="15">
      <c r="B21" s="1"/>
      <c r="C21" s="1"/>
      <c r="D21" s="20" t="s">
        <v>13</v>
      </c>
      <c r="E21" s="12"/>
      <c r="F21" s="22"/>
      <c r="G21" s="22"/>
      <c r="H21" s="22"/>
      <c r="I21" s="22"/>
      <c r="J21" s="10"/>
    </row>
    <row r="22" spans="2:10" ht="15">
      <c r="B22" s="1"/>
      <c r="C22" s="1"/>
      <c r="D22" s="20" t="s">
        <v>14</v>
      </c>
      <c r="E22" s="12"/>
      <c r="F22" s="22"/>
      <c r="G22" s="22"/>
      <c r="H22" s="22"/>
      <c r="I22" s="22"/>
      <c r="J22" s="10"/>
    </row>
    <row r="23" spans="2:10" ht="15">
      <c r="B23" s="1"/>
      <c r="C23" s="1"/>
      <c r="D23" s="21"/>
      <c r="E23" s="9"/>
      <c r="F23" s="30" t="s">
        <v>19</v>
      </c>
      <c r="G23" s="30" t="s">
        <v>19</v>
      </c>
      <c r="H23" s="30" t="s">
        <v>19</v>
      </c>
      <c r="I23" s="30" t="s">
        <v>30</v>
      </c>
      <c r="J23" s="10"/>
    </row>
    <row r="24" spans="2:10" ht="15">
      <c r="B24" s="1"/>
      <c r="C24" s="1"/>
      <c r="D24" s="20" t="s">
        <v>15</v>
      </c>
      <c r="E24" s="12"/>
      <c r="F24" s="22"/>
      <c r="G24" s="22"/>
      <c r="H24" s="22"/>
      <c r="I24" s="22"/>
      <c r="J24" s="10"/>
    </row>
    <row r="25" spans="2:10" ht="15">
      <c r="B25" s="1"/>
      <c r="C25" s="1"/>
      <c r="D25" s="16"/>
      <c r="E25" s="7"/>
      <c r="F25" s="11"/>
      <c r="G25" s="11"/>
      <c r="H25" s="11"/>
      <c r="I25" s="11"/>
      <c r="J25" s="2"/>
    </row>
    <row r="26" spans="2:10" ht="15">
      <c r="B26" s="1"/>
      <c r="C26" s="1"/>
      <c r="D26" s="19" t="s">
        <v>16</v>
      </c>
      <c r="E26" s="7"/>
      <c r="F26" s="7"/>
      <c r="G26" s="7"/>
      <c r="H26" s="7"/>
      <c r="I26" s="7"/>
      <c r="J26" s="2"/>
    </row>
    <row r="27" spans="2:10" ht="15">
      <c r="B27" s="1"/>
      <c r="C27" s="1"/>
      <c r="D27" s="20" t="s">
        <v>17</v>
      </c>
      <c r="E27" s="12"/>
      <c r="F27" s="12"/>
      <c r="G27" s="12"/>
      <c r="H27" s="12"/>
      <c r="I27" s="24"/>
      <c r="J27" s="10"/>
    </row>
    <row r="28" spans="2:10" ht="15">
      <c r="B28" s="1"/>
      <c r="C28" s="1"/>
      <c r="D28" s="20" t="s">
        <v>18</v>
      </c>
      <c r="E28" s="12"/>
      <c r="F28" s="12"/>
      <c r="G28" s="12"/>
      <c r="H28" s="12"/>
      <c r="I28" s="22"/>
      <c r="J28" s="10"/>
    </row>
    <row r="29" spans="2:10" ht="15">
      <c r="B29" s="1"/>
      <c r="C29" s="1"/>
      <c r="D29" s="21"/>
      <c r="E29" s="8"/>
      <c r="F29" s="8"/>
      <c r="G29" s="8"/>
      <c r="H29" s="8"/>
      <c r="I29" s="30" t="s">
        <v>30</v>
      </c>
      <c r="J29" s="10"/>
    </row>
    <row r="30" spans="2:10" ht="15">
      <c r="B30" s="1"/>
      <c r="C30" s="1"/>
      <c r="D30" s="20" t="s">
        <v>20</v>
      </c>
      <c r="E30" s="12"/>
      <c r="F30" s="12"/>
      <c r="G30" s="12"/>
      <c r="H30" s="12"/>
      <c r="I30" s="22"/>
      <c r="J30" s="10"/>
    </row>
    <row r="31" spans="2:10" ht="15">
      <c r="B31" s="1"/>
      <c r="C31" s="1"/>
      <c r="D31" s="16"/>
      <c r="E31" s="7"/>
      <c r="F31" s="7"/>
      <c r="G31" s="7"/>
      <c r="H31" s="7"/>
      <c r="I31" s="11"/>
      <c r="J31" s="2"/>
    </row>
    <row r="32" spans="2:10" ht="15">
      <c r="B32" s="1"/>
      <c r="C32" s="1"/>
      <c r="D32" s="19" t="s">
        <v>21</v>
      </c>
      <c r="E32" s="7"/>
      <c r="F32" s="7"/>
      <c r="G32" s="7"/>
      <c r="H32" s="7"/>
      <c r="I32" s="7"/>
      <c r="J32" s="2"/>
    </row>
    <row r="33" spans="2:10" ht="15">
      <c r="B33" s="1"/>
      <c r="C33" s="1"/>
      <c r="D33" s="20" t="s">
        <v>22</v>
      </c>
      <c r="E33" s="24"/>
      <c r="F33" s="25"/>
      <c r="G33" s="25"/>
      <c r="H33" s="25"/>
      <c r="I33" s="25"/>
      <c r="J33" s="10"/>
    </row>
    <row r="34" spans="2:10" ht="15">
      <c r="B34" s="1"/>
      <c r="C34" s="1"/>
      <c r="D34" s="16"/>
      <c r="E34" s="22" t="s">
        <v>28</v>
      </c>
      <c r="F34" s="26" t="s">
        <v>23</v>
      </c>
      <c r="G34" s="26" t="s">
        <v>23</v>
      </c>
      <c r="H34" s="26" t="s">
        <v>23</v>
      </c>
      <c r="I34" s="26" t="s">
        <v>23</v>
      </c>
      <c r="J34" s="10"/>
    </row>
    <row r="35" spans="2:10" ht="15.75" thickBot="1">
      <c r="B35" s="1"/>
      <c r="C35" s="1"/>
      <c r="D35" s="19" t="s">
        <v>24</v>
      </c>
      <c r="E35" s="13"/>
      <c r="F35" s="13"/>
      <c r="G35" s="13"/>
      <c r="H35" s="13"/>
      <c r="I35" s="13"/>
      <c r="J35" s="2"/>
    </row>
    <row r="36" spans="2:10" ht="15.75" thickTop="1">
      <c r="B36" s="1"/>
      <c r="C36" s="1"/>
      <c r="D36" s="20" t="s">
        <v>25</v>
      </c>
      <c r="E36" s="27"/>
      <c r="F36" s="14"/>
      <c r="G36" s="2"/>
      <c r="H36" s="2"/>
      <c r="I36" s="2"/>
      <c r="J36" s="2"/>
    </row>
    <row r="37" spans="2:10" ht="15">
      <c r="B37" s="1"/>
      <c r="C37" s="1"/>
      <c r="D37" s="20" t="s">
        <v>26</v>
      </c>
      <c r="E37" s="28"/>
      <c r="F37" s="14"/>
      <c r="G37" s="2"/>
      <c r="H37" s="2"/>
      <c r="I37" s="2"/>
      <c r="J37" s="2"/>
    </row>
    <row r="38" spans="2:10" ht="15.75" thickBot="1">
      <c r="B38" s="1"/>
      <c r="C38" s="1"/>
      <c r="D38" s="20" t="s">
        <v>27</v>
      </c>
      <c r="E38" s="29"/>
      <c r="F38" s="14"/>
      <c r="G38" s="2"/>
      <c r="H38" s="2"/>
      <c r="I38" s="2"/>
      <c r="J38" s="2"/>
    </row>
    <row r="39" spans="2:10" ht="15.75" thickTop="1">
      <c r="B39" s="1"/>
      <c r="C39" s="1"/>
      <c r="D39" s="2"/>
      <c r="E39" s="15"/>
      <c r="F39" s="2"/>
      <c r="G39" s="2"/>
      <c r="H39" s="2"/>
      <c r="I39" s="2"/>
      <c r="J39" s="2"/>
    </row>
    <row r="40" spans="2:10" ht="15">
      <c r="B40" s="1"/>
      <c r="C40" s="1"/>
      <c r="D40" s="2"/>
      <c r="E40" s="2"/>
      <c r="F40" s="2"/>
      <c r="G40" s="2"/>
      <c r="H40" s="2"/>
      <c r="I40" s="2"/>
      <c r="J40" s="2"/>
    </row>
    <row r="41" spans="3:10" ht="15">
      <c r="C41" s="1"/>
      <c r="D41" s="2"/>
      <c r="E41" s="2"/>
      <c r="F41" s="2"/>
      <c r="G41" s="2"/>
      <c r="H41" s="2"/>
      <c r="I41" s="2"/>
      <c r="J41" s="2"/>
    </row>
    <row r="42" spans="3:10" ht="15">
      <c r="C42" s="1"/>
      <c r="D42" s="17" t="s">
        <v>0</v>
      </c>
      <c r="E42" s="18"/>
      <c r="F42" s="18"/>
      <c r="G42" s="18"/>
      <c r="H42" s="3"/>
      <c r="I42" s="3"/>
      <c r="J42" s="2"/>
    </row>
    <row r="43" spans="3:10" ht="15">
      <c r="C43" s="1"/>
      <c r="D43" s="2"/>
      <c r="E43" s="4" t="s">
        <v>1</v>
      </c>
      <c r="F43" s="2"/>
      <c r="G43" s="2"/>
      <c r="H43" s="2"/>
      <c r="I43" s="2"/>
      <c r="J43" s="2"/>
    </row>
    <row r="44" spans="3:10" ht="15">
      <c r="C44" s="1"/>
      <c r="D44" s="2"/>
      <c r="E44" s="2"/>
      <c r="F44" s="2"/>
      <c r="G44" s="2"/>
      <c r="H44" s="2"/>
      <c r="I44" s="2"/>
      <c r="J44" s="2"/>
    </row>
    <row r="45" spans="3:10" ht="15">
      <c r="C45" s="1"/>
      <c r="D45" s="31"/>
      <c r="E45" s="19">
        <v>2004</v>
      </c>
      <c r="F45" s="19">
        <v>2005</v>
      </c>
      <c r="G45" s="19">
        <v>2006</v>
      </c>
      <c r="H45" s="19">
        <v>2007</v>
      </c>
      <c r="I45" s="19">
        <v>2008</v>
      </c>
      <c r="J45" s="2"/>
    </row>
    <row r="46" spans="3:10" ht="15">
      <c r="C46" s="1"/>
      <c r="D46" s="19" t="s">
        <v>2</v>
      </c>
      <c r="E46" s="5"/>
      <c r="F46" s="6"/>
      <c r="G46" s="7"/>
      <c r="H46" s="7"/>
      <c r="I46" s="7"/>
      <c r="J46" s="2"/>
    </row>
    <row r="47" spans="3:10" ht="15">
      <c r="C47" s="1"/>
      <c r="D47" s="20" t="s">
        <v>3</v>
      </c>
      <c r="E47" s="22">
        <v>-12000</v>
      </c>
      <c r="F47" s="6"/>
      <c r="G47" s="7"/>
      <c r="H47" s="7"/>
      <c r="I47" s="7"/>
      <c r="J47" s="2"/>
    </row>
    <row r="48" spans="3:10" ht="15">
      <c r="C48" s="1"/>
      <c r="D48" s="20" t="s">
        <v>4</v>
      </c>
      <c r="E48" s="22">
        <v>-8000</v>
      </c>
      <c r="F48" s="6"/>
      <c r="G48" s="7"/>
      <c r="H48" s="7"/>
      <c r="I48" s="7"/>
      <c r="J48" s="2"/>
    </row>
    <row r="49" spans="3:10" ht="15">
      <c r="C49" s="1"/>
      <c r="D49" s="20" t="s">
        <v>5</v>
      </c>
      <c r="E49" s="22">
        <v>-6000</v>
      </c>
      <c r="F49" s="6"/>
      <c r="G49" s="7"/>
      <c r="H49" s="7"/>
      <c r="I49" s="7"/>
      <c r="J49" s="2"/>
    </row>
    <row r="50" spans="3:10" ht="15">
      <c r="C50" s="1"/>
      <c r="D50" s="21"/>
      <c r="E50" s="30" t="s">
        <v>29</v>
      </c>
      <c r="F50" s="10"/>
      <c r="G50" s="2"/>
      <c r="H50" s="2"/>
      <c r="I50" s="2"/>
      <c r="J50" s="2"/>
    </row>
    <row r="51" spans="3:10" ht="15">
      <c r="C51" s="1"/>
      <c r="D51" s="20" t="s">
        <v>6</v>
      </c>
      <c r="E51" s="22">
        <f>SUM(E47:E49)</f>
        <v>-26000</v>
      </c>
      <c r="F51" s="6"/>
      <c r="G51" s="7"/>
      <c r="H51" s="7"/>
      <c r="I51" s="7"/>
      <c r="J51" s="2"/>
    </row>
    <row r="52" spans="3:10" ht="15">
      <c r="C52" s="1"/>
      <c r="D52" s="2"/>
      <c r="E52" s="11"/>
      <c r="F52" s="7"/>
      <c r="G52" s="7"/>
      <c r="H52" s="7"/>
      <c r="I52" s="7"/>
      <c r="J52" s="2"/>
    </row>
    <row r="53" spans="3:10" ht="15">
      <c r="C53" s="1"/>
      <c r="D53" s="19" t="s">
        <v>7</v>
      </c>
      <c r="E53" s="32"/>
      <c r="F53" s="32"/>
      <c r="G53" s="7"/>
      <c r="H53" s="7"/>
      <c r="I53" s="7"/>
      <c r="J53" s="2"/>
    </row>
    <row r="54" spans="3:10" ht="15">
      <c r="C54" s="1"/>
      <c r="D54" s="20" t="s">
        <v>8</v>
      </c>
      <c r="E54" s="12"/>
      <c r="F54" s="24">
        <v>50000</v>
      </c>
      <c r="G54" s="24">
        <f>F54</f>
        <v>50000</v>
      </c>
      <c r="H54" s="24">
        <f>F54</f>
        <v>50000</v>
      </c>
      <c r="I54" s="24">
        <f>F54</f>
        <v>50000</v>
      </c>
      <c r="J54" s="10"/>
    </row>
    <row r="55" spans="3:10" ht="15">
      <c r="C55" s="1"/>
      <c r="D55" s="20" t="s">
        <v>9</v>
      </c>
      <c r="E55" s="12"/>
      <c r="F55" s="22">
        <f>-F54*0.6</f>
        <v>-30000</v>
      </c>
      <c r="G55" s="22">
        <f>-G54*0.6</f>
        <v>-30000</v>
      </c>
      <c r="H55" s="22">
        <f>-H54*0.6</f>
        <v>-30000</v>
      </c>
      <c r="I55" s="22">
        <f>-I54*0.6</f>
        <v>-30000</v>
      </c>
      <c r="J55" s="10"/>
    </row>
    <row r="56" spans="3:10" ht="15">
      <c r="C56" s="1"/>
      <c r="D56" s="20" t="s">
        <v>10</v>
      </c>
      <c r="E56" s="12"/>
      <c r="F56" s="22">
        <v>-5000</v>
      </c>
      <c r="G56" s="22">
        <v>-5000</v>
      </c>
      <c r="H56" s="22">
        <v>-5000</v>
      </c>
      <c r="I56" s="22">
        <v>-5000</v>
      </c>
      <c r="J56" s="10"/>
    </row>
    <row r="57" spans="3:10" ht="15">
      <c r="C57" s="1"/>
      <c r="D57" s="20" t="s">
        <v>11</v>
      </c>
      <c r="E57" s="12"/>
      <c r="F57" s="22">
        <v>-156</v>
      </c>
      <c r="G57" s="22">
        <v>-312</v>
      </c>
      <c r="H57" s="22">
        <v>-312</v>
      </c>
      <c r="I57" s="22">
        <v>-312</v>
      </c>
      <c r="J57" s="10"/>
    </row>
    <row r="58" spans="3:10" ht="15">
      <c r="C58" s="1"/>
      <c r="D58" s="20" t="s">
        <v>12</v>
      </c>
      <c r="E58" s="12"/>
      <c r="F58" s="22">
        <v>-1600</v>
      </c>
      <c r="G58" s="22">
        <v>-2560</v>
      </c>
      <c r="H58" s="22">
        <v>-1520</v>
      </c>
      <c r="I58" s="22">
        <v>-960</v>
      </c>
      <c r="J58" s="10"/>
    </row>
    <row r="59" spans="3:10" ht="15">
      <c r="C59" s="1"/>
      <c r="D59" s="21"/>
      <c r="E59" s="9"/>
      <c r="F59" s="30" t="s">
        <v>19</v>
      </c>
      <c r="G59" s="30" t="s">
        <v>19</v>
      </c>
      <c r="H59" s="30" t="s">
        <v>19</v>
      </c>
      <c r="I59" s="30" t="s">
        <v>30</v>
      </c>
      <c r="J59" s="10"/>
    </row>
    <row r="60" spans="3:10" ht="15">
      <c r="C60" s="1"/>
      <c r="D60" s="20" t="s">
        <v>13</v>
      </c>
      <c r="E60" s="12"/>
      <c r="F60" s="22">
        <f>F54+(SUM(F55:F58))</f>
        <v>13244</v>
      </c>
      <c r="G60" s="22">
        <f>G54+(SUM(G55:G58))</f>
        <v>12128</v>
      </c>
      <c r="H60" s="22">
        <f>H54+(SUM(H55:H58))</f>
        <v>13168</v>
      </c>
      <c r="I60" s="22">
        <f>I54+(SUM(I55:I58))</f>
        <v>13728</v>
      </c>
      <c r="J60" s="10"/>
    </row>
    <row r="61" spans="3:10" ht="15">
      <c r="C61" s="1"/>
      <c r="D61" s="20" t="s">
        <v>14</v>
      </c>
      <c r="E61" s="12"/>
      <c r="F61" s="22">
        <f>F60*0.4</f>
        <v>5297.6</v>
      </c>
      <c r="G61" s="22">
        <f>G60*0.4</f>
        <v>4851.2</v>
      </c>
      <c r="H61" s="22">
        <f>H60*0.4</f>
        <v>5267.200000000001</v>
      </c>
      <c r="I61" s="22">
        <f>I60*0.4</f>
        <v>5491.200000000001</v>
      </c>
      <c r="J61" s="10"/>
    </row>
    <row r="62" spans="3:10" ht="15">
      <c r="C62" s="1"/>
      <c r="D62" s="21"/>
      <c r="E62" s="9"/>
      <c r="F62" s="30" t="s">
        <v>19</v>
      </c>
      <c r="G62" s="30" t="s">
        <v>19</v>
      </c>
      <c r="H62" s="30" t="s">
        <v>19</v>
      </c>
      <c r="I62" s="30" t="s">
        <v>30</v>
      </c>
      <c r="J62" s="10"/>
    </row>
    <row r="63" spans="3:10" ht="15">
      <c r="C63" s="1"/>
      <c r="D63" s="20" t="s">
        <v>15</v>
      </c>
      <c r="E63" s="12"/>
      <c r="F63" s="22">
        <f>F60-F61</f>
        <v>7946.4</v>
      </c>
      <c r="G63" s="22">
        <f>G60-G61</f>
        <v>7276.8</v>
      </c>
      <c r="H63" s="22">
        <f>H60-H61</f>
        <v>7900.799999999999</v>
      </c>
      <c r="I63" s="22">
        <f>I60-I61</f>
        <v>8236.8</v>
      </c>
      <c r="J63" s="10"/>
    </row>
    <row r="64" spans="3:10" ht="15">
      <c r="C64" s="1"/>
      <c r="D64" s="31"/>
      <c r="E64" s="7"/>
      <c r="F64" s="11"/>
      <c r="G64" s="11"/>
      <c r="H64" s="11"/>
      <c r="I64" s="11"/>
      <c r="J64" s="2"/>
    </row>
    <row r="65" spans="3:10" ht="15">
      <c r="C65" s="1"/>
      <c r="D65" s="19" t="s">
        <v>16</v>
      </c>
      <c r="E65" s="7"/>
      <c r="F65" s="7"/>
      <c r="G65" s="7"/>
      <c r="H65" s="7"/>
      <c r="I65" s="7"/>
      <c r="J65" s="2"/>
    </row>
    <row r="66" spans="3:10" ht="15">
      <c r="C66" s="1"/>
      <c r="D66" s="20" t="s">
        <v>17</v>
      </c>
      <c r="E66" s="12"/>
      <c r="F66" s="12"/>
      <c r="G66" s="12"/>
      <c r="H66" s="12"/>
      <c r="I66" s="24">
        <v>6000</v>
      </c>
      <c r="J66" s="10"/>
    </row>
    <row r="67" spans="3:10" ht="15">
      <c r="C67" s="1"/>
      <c r="D67" s="20" t="s">
        <v>18</v>
      </c>
      <c r="E67" s="12"/>
      <c r="F67" s="12"/>
      <c r="G67" s="12"/>
      <c r="H67" s="12"/>
      <c r="I67" s="22">
        <v>10607</v>
      </c>
      <c r="J67" s="10"/>
    </row>
    <row r="68" spans="3:10" ht="15">
      <c r="C68" s="1"/>
      <c r="D68" s="21"/>
      <c r="E68" s="8"/>
      <c r="F68" s="8"/>
      <c r="G68" s="8"/>
      <c r="H68" s="8"/>
      <c r="I68" s="30" t="s">
        <v>30</v>
      </c>
      <c r="J68" s="10"/>
    </row>
    <row r="69" spans="3:10" ht="15">
      <c r="C69" s="1"/>
      <c r="D69" s="20" t="s">
        <v>20</v>
      </c>
      <c r="E69" s="12"/>
      <c r="F69" s="12"/>
      <c r="G69" s="12"/>
      <c r="H69" s="12"/>
      <c r="I69" s="22">
        <f>I66+I67</f>
        <v>16607</v>
      </c>
      <c r="J69" s="10"/>
    </row>
    <row r="70" spans="3:10" ht="15">
      <c r="C70" s="1"/>
      <c r="D70" s="31"/>
      <c r="E70" s="7"/>
      <c r="F70" s="7"/>
      <c r="G70" s="7"/>
      <c r="H70" s="7"/>
      <c r="I70" s="11"/>
      <c r="J70" s="2"/>
    </row>
    <row r="71" spans="3:10" ht="15">
      <c r="C71" s="1"/>
      <c r="D71" s="19" t="s">
        <v>21</v>
      </c>
      <c r="E71" s="7"/>
      <c r="F71" s="7"/>
      <c r="G71" s="7"/>
      <c r="H71" s="7"/>
      <c r="I71" s="7"/>
      <c r="J71" s="2"/>
    </row>
    <row r="72" spans="3:10" ht="15">
      <c r="C72" s="1"/>
      <c r="D72" s="20" t="s">
        <v>22</v>
      </c>
      <c r="E72" s="24">
        <f>E51</f>
        <v>-26000</v>
      </c>
      <c r="F72" s="25">
        <f>F63</f>
        <v>7946.4</v>
      </c>
      <c r="G72" s="25">
        <f>G63</f>
        <v>7276.8</v>
      </c>
      <c r="H72" s="25">
        <f>H63</f>
        <v>7900.799999999999</v>
      </c>
      <c r="I72" s="25">
        <f>I63+I69</f>
        <v>24843.8</v>
      </c>
      <c r="J72" s="10"/>
    </row>
    <row r="73" spans="3:10" ht="15">
      <c r="C73" s="1"/>
      <c r="D73" s="31"/>
      <c r="E73" s="22" t="s">
        <v>28</v>
      </c>
      <c r="F73" s="33" t="s">
        <v>23</v>
      </c>
      <c r="G73" s="33" t="s">
        <v>23</v>
      </c>
      <c r="H73" s="33" t="s">
        <v>23</v>
      </c>
      <c r="I73" s="33" t="s">
        <v>23</v>
      </c>
      <c r="J73" s="10"/>
    </row>
    <row r="74" spans="3:10" ht="15.75" thickBot="1">
      <c r="C74" s="1"/>
      <c r="D74" s="19" t="s">
        <v>24</v>
      </c>
      <c r="E74" s="13"/>
      <c r="F74" s="13"/>
      <c r="G74" s="13"/>
      <c r="H74" s="13"/>
      <c r="I74" s="13"/>
      <c r="J74" s="2"/>
    </row>
    <row r="75" spans="3:10" ht="15.75" thickTop="1">
      <c r="C75" s="1"/>
      <c r="D75" s="20" t="s">
        <v>25</v>
      </c>
      <c r="E75" s="27">
        <f>NPV(I75,F72,G72,H72,I72)+E72</f>
        <v>8308.3378263614</v>
      </c>
      <c r="F75" s="14"/>
      <c r="G75" s="2" t="s">
        <v>72</v>
      </c>
      <c r="H75" s="2"/>
      <c r="I75" s="2">
        <v>0.12</v>
      </c>
      <c r="J75" s="2"/>
    </row>
    <row r="76" spans="3:10" ht="15">
      <c r="C76" s="1"/>
      <c r="D76" s="20" t="s">
        <v>26</v>
      </c>
      <c r="E76" s="28">
        <f>IRR(E72:I72,0)</f>
        <v>0.23637529950427477</v>
      </c>
      <c r="F76" s="14"/>
      <c r="G76" s="2" t="s">
        <v>65</v>
      </c>
      <c r="H76" s="2"/>
      <c r="I76" s="2"/>
      <c r="J76" s="2"/>
    </row>
    <row r="77" spans="3:10" ht="15.75" thickBot="1">
      <c r="C77" s="1"/>
      <c r="D77" s="20" t="s">
        <v>27</v>
      </c>
      <c r="E77" s="29" t="s">
        <v>31</v>
      </c>
      <c r="F77" s="14"/>
      <c r="G77" s="2"/>
      <c r="H77" s="2"/>
      <c r="I77" s="2"/>
      <c r="J77" s="2"/>
    </row>
    <row r="78" spans="3:10" ht="15.75" thickTop="1">
      <c r="C78" s="1"/>
      <c r="D78" s="2"/>
      <c r="E78" s="15"/>
      <c r="F78" s="2"/>
      <c r="G78" s="2"/>
      <c r="H78" s="2"/>
      <c r="I78" s="2"/>
      <c r="J78" s="2"/>
    </row>
    <row r="79" spans="3:10" ht="15">
      <c r="C79" s="1"/>
      <c r="D79" s="2"/>
      <c r="E79" s="2"/>
      <c r="F79" s="2"/>
      <c r="G79" s="2"/>
      <c r="H79" s="2"/>
      <c r="I79" s="2"/>
      <c r="J79" s="2"/>
    </row>
    <row r="80" ht="15">
      <c r="J80" s="2"/>
    </row>
    <row r="81" spans="4:10" ht="18">
      <c r="D81" s="62" t="s">
        <v>45</v>
      </c>
      <c r="J81" s="2"/>
    </row>
    <row r="82" ht="15">
      <c r="J82" s="2"/>
    </row>
    <row r="83" spans="4:10" ht="18.75">
      <c r="D83" s="63" t="s">
        <v>46</v>
      </c>
      <c r="E83" s="64"/>
      <c r="F83" s="64"/>
      <c r="G83" s="64"/>
      <c r="H83" s="64"/>
      <c r="J83" s="2"/>
    </row>
    <row r="84" spans="4:10" ht="15">
      <c r="D84" s="64"/>
      <c r="E84" s="64"/>
      <c r="F84" s="64"/>
      <c r="G84" s="64"/>
      <c r="H84" s="64"/>
      <c r="J84" s="2"/>
    </row>
    <row r="85" spans="4:10" ht="19.5">
      <c r="D85" s="65" t="s">
        <v>47</v>
      </c>
      <c r="E85" s="64"/>
      <c r="F85" s="64"/>
      <c r="G85" s="64"/>
      <c r="H85" s="64"/>
      <c r="J85" s="2"/>
    </row>
    <row r="86" spans="4:10" ht="15.75" thickBot="1">
      <c r="D86" s="64"/>
      <c r="E86" s="64"/>
      <c r="F86" s="64"/>
      <c r="G86" s="64"/>
      <c r="H86" s="64"/>
      <c r="J86" s="2"/>
    </row>
    <row r="87" spans="4:10" ht="18.75" thickTop="1">
      <c r="D87" s="66"/>
      <c r="E87" s="67">
        <v>2004</v>
      </c>
      <c r="F87" s="67">
        <v>2005</v>
      </c>
      <c r="G87" s="67">
        <v>2006</v>
      </c>
      <c r="H87" s="67">
        <v>2007</v>
      </c>
      <c r="I87" s="68"/>
      <c r="J87" s="2"/>
    </row>
    <row r="88" spans="4:10" ht="18">
      <c r="D88" s="69" t="s">
        <v>48</v>
      </c>
      <c r="E88" s="70">
        <v>1.3</v>
      </c>
      <c r="F88" s="70">
        <v>2.6</v>
      </c>
      <c r="G88" s="70">
        <v>2.6</v>
      </c>
      <c r="H88" s="70">
        <v>2.6</v>
      </c>
      <c r="I88" s="68"/>
      <c r="J88" s="2"/>
    </row>
    <row r="89" spans="4:10" ht="18.75" thickBot="1">
      <c r="D89" s="69" t="s">
        <v>49</v>
      </c>
      <c r="E89" s="70">
        <v>20</v>
      </c>
      <c r="F89" s="70">
        <v>32.2</v>
      </c>
      <c r="G89" s="70">
        <v>19</v>
      </c>
      <c r="H89" s="70">
        <v>12</v>
      </c>
      <c r="I89" s="68"/>
      <c r="J89" s="2"/>
    </row>
    <row r="90" spans="4:10" ht="15.75" thickTop="1">
      <c r="D90" s="71"/>
      <c r="E90" s="71"/>
      <c r="F90" s="71"/>
      <c r="G90" s="71"/>
      <c r="H90" s="71"/>
      <c r="J90" s="2"/>
    </row>
    <row r="91" spans="4:10" ht="15">
      <c r="D91" s="72" t="s">
        <v>50</v>
      </c>
      <c r="E91" s="64"/>
      <c r="F91" s="64"/>
      <c r="G91" s="64"/>
      <c r="H91" s="64"/>
      <c r="J91" s="2"/>
    </row>
    <row r="92" spans="4:10" ht="15">
      <c r="D92" s="64"/>
      <c r="E92" s="64"/>
      <c r="F92" s="64"/>
      <c r="G92" s="64"/>
      <c r="H92" s="64"/>
      <c r="J92" s="2"/>
    </row>
    <row r="93" spans="4:10" ht="18">
      <c r="D93" s="62" t="s">
        <v>51</v>
      </c>
      <c r="E93" s="64"/>
      <c r="F93" s="64"/>
      <c r="G93" s="64"/>
      <c r="H93" s="64"/>
      <c r="J93" s="2"/>
    </row>
    <row r="94" spans="4:10" ht="15">
      <c r="D94" s="73"/>
      <c r="E94" s="73"/>
      <c r="F94" s="73"/>
      <c r="G94" s="74" t="s">
        <v>52</v>
      </c>
      <c r="H94" s="74" t="s">
        <v>53</v>
      </c>
      <c r="J94" s="2"/>
    </row>
    <row r="95" spans="4:10" ht="15">
      <c r="D95" s="74" t="s">
        <v>54</v>
      </c>
      <c r="E95" s="73"/>
      <c r="F95" s="73"/>
      <c r="G95" s="75">
        <v>12000</v>
      </c>
      <c r="H95" s="75">
        <v>8000</v>
      </c>
      <c r="J95" s="2"/>
    </row>
    <row r="96" spans="4:10" ht="15">
      <c r="D96" s="74" t="s">
        <v>55</v>
      </c>
      <c r="E96" s="73"/>
      <c r="F96" s="73"/>
      <c r="G96" s="75">
        <v>7500</v>
      </c>
      <c r="H96" s="75">
        <v>2000</v>
      </c>
      <c r="J96" s="2"/>
    </row>
    <row r="97" spans="4:10" ht="15">
      <c r="D97" s="74" t="s">
        <v>56</v>
      </c>
      <c r="E97" s="73"/>
      <c r="F97" s="73"/>
      <c r="G97" s="75">
        <v>10908</v>
      </c>
      <c r="H97" s="75">
        <v>1360</v>
      </c>
      <c r="J97" s="2"/>
    </row>
    <row r="98" spans="4:10" ht="15">
      <c r="D98" s="73"/>
      <c r="E98" s="73"/>
      <c r="F98" s="73"/>
      <c r="G98" s="76" t="s">
        <v>57</v>
      </c>
      <c r="H98" s="76" t="s">
        <v>57</v>
      </c>
      <c r="J98" s="2"/>
    </row>
    <row r="99" spans="4:10" ht="15">
      <c r="D99" s="74" t="s">
        <v>58</v>
      </c>
      <c r="E99" s="73"/>
      <c r="F99" s="73"/>
      <c r="G99" s="75">
        <v>-3408</v>
      </c>
      <c r="H99" s="75">
        <v>640</v>
      </c>
      <c r="J99" s="2"/>
    </row>
    <row r="100" spans="4:10" ht="15">
      <c r="D100" s="74" t="s">
        <v>59</v>
      </c>
      <c r="E100" s="73"/>
      <c r="F100" s="73"/>
      <c r="G100" s="75">
        <v>-1362</v>
      </c>
      <c r="H100" s="75">
        <v>255</v>
      </c>
      <c r="J100" s="2"/>
    </row>
    <row r="101" spans="4:10" ht="15">
      <c r="D101" s="73"/>
      <c r="E101" s="73"/>
      <c r="F101" s="73"/>
      <c r="G101" s="76" t="s">
        <v>57</v>
      </c>
      <c r="H101" s="76" t="s">
        <v>57</v>
      </c>
      <c r="J101" s="2"/>
    </row>
    <row r="102" spans="4:10" ht="15">
      <c r="D102" s="74" t="s">
        <v>60</v>
      </c>
      <c r="E102" s="73"/>
      <c r="F102" s="73"/>
      <c r="G102" s="75">
        <f>G96-G100</f>
        <v>8862</v>
      </c>
      <c r="H102" s="75">
        <f>H96-H100</f>
        <v>1745</v>
      </c>
      <c r="J102" s="2"/>
    </row>
    <row r="103" spans="4:10" ht="15">
      <c r="D103" s="73"/>
      <c r="E103" s="73"/>
      <c r="F103" s="73"/>
      <c r="G103" s="76" t="s">
        <v>61</v>
      </c>
      <c r="H103" s="76" t="s">
        <v>61</v>
      </c>
      <c r="J103" s="2"/>
    </row>
    <row r="104" spans="4:10" ht="15">
      <c r="D104" s="74" t="s">
        <v>62</v>
      </c>
      <c r="E104" s="73"/>
      <c r="F104" s="73"/>
      <c r="G104" s="75">
        <v>10607</v>
      </c>
      <c r="H104" s="75"/>
      <c r="J104" s="2"/>
    </row>
    <row r="105" spans="4:10" ht="15">
      <c r="D105" s="73"/>
      <c r="E105" s="73"/>
      <c r="F105" s="73"/>
      <c r="G105" s="73"/>
      <c r="H105" s="73"/>
      <c r="J105" s="2"/>
    </row>
    <row r="106" spans="4:10" ht="18">
      <c r="D106" s="77" t="s">
        <v>63</v>
      </c>
      <c r="E106" s="78"/>
      <c r="F106" s="78"/>
      <c r="G106" s="78"/>
      <c r="H106" s="53" t="s">
        <v>64</v>
      </c>
      <c r="J106" s="2"/>
    </row>
    <row r="107" spans="3:10" ht="15">
      <c r="C107" s="1"/>
      <c r="D107" s="2"/>
      <c r="E107" s="2"/>
      <c r="F107" s="2"/>
      <c r="G107" s="2"/>
      <c r="H107" s="2"/>
      <c r="I107" s="2"/>
      <c r="J107" s="2"/>
    </row>
    <row r="108" spans="3:10" ht="15">
      <c r="C108" s="1"/>
      <c r="D108" s="2"/>
      <c r="E108" s="2"/>
      <c r="F108" s="2"/>
      <c r="G108" s="2"/>
      <c r="H108" s="2"/>
      <c r="I108" s="2"/>
      <c r="J108" s="2"/>
    </row>
    <row r="109" spans="3:10" ht="15">
      <c r="C109" s="1"/>
      <c r="D109" s="2"/>
      <c r="E109" s="2"/>
      <c r="F109" s="2"/>
      <c r="G109" s="2"/>
      <c r="H109" s="2"/>
      <c r="I109" s="2"/>
      <c r="J109" s="2"/>
    </row>
    <row r="110" spans="3:10" ht="15">
      <c r="C110" s="1"/>
      <c r="D110" s="2"/>
      <c r="E110" s="2"/>
      <c r="F110" s="2"/>
      <c r="G110" s="2"/>
      <c r="H110" s="2"/>
      <c r="I110" s="2"/>
      <c r="J110" s="2"/>
    </row>
    <row r="111" spans="3:10" ht="15">
      <c r="C111" s="34"/>
      <c r="D111" s="35" t="s">
        <v>0</v>
      </c>
      <c r="E111" s="36"/>
      <c r="F111" s="36"/>
      <c r="G111" s="36"/>
      <c r="H111" s="37"/>
      <c r="I111" s="37"/>
      <c r="J111" s="2"/>
    </row>
    <row r="112" spans="3:10" ht="15">
      <c r="C112" s="34"/>
      <c r="D112" s="38"/>
      <c r="E112" s="39" t="s">
        <v>1</v>
      </c>
      <c r="F112" s="38"/>
      <c r="G112" s="38"/>
      <c r="H112" s="38"/>
      <c r="I112" s="38"/>
      <c r="J112" s="2"/>
    </row>
    <row r="113" spans="3:10" ht="15">
      <c r="C113" s="34"/>
      <c r="D113" s="38"/>
      <c r="E113" s="38"/>
      <c r="F113" s="38"/>
      <c r="G113" s="38"/>
      <c r="H113" s="38"/>
      <c r="I113" s="38"/>
      <c r="J113" s="2"/>
    </row>
    <row r="114" spans="3:10" ht="15">
      <c r="C114" s="34"/>
      <c r="D114" s="34"/>
      <c r="E114" s="19">
        <v>2004</v>
      </c>
      <c r="F114" s="19">
        <v>2005</v>
      </c>
      <c r="G114" s="19">
        <v>2006</v>
      </c>
      <c r="H114" s="19">
        <v>2007</v>
      </c>
      <c r="I114" s="19">
        <v>2008</v>
      </c>
      <c r="J114" s="2"/>
    </row>
    <row r="115" spans="3:10" ht="15">
      <c r="C115" s="34"/>
      <c r="D115" s="40" t="s">
        <v>2</v>
      </c>
      <c r="E115" s="41"/>
      <c r="F115" s="42"/>
      <c r="G115" s="43"/>
      <c r="H115" s="43"/>
      <c r="I115" s="43"/>
      <c r="J115" s="2"/>
    </row>
    <row r="116" spans="3:10" ht="15">
      <c r="C116" s="34"/>
      <c r="D116" s="44" t="s">
        <v>3</v>
      </c>
      <c r="E116" s="45">
        <v>-12000</v>
      </c>
      <c r="F116" s="42"/>
      <c r="G116" s="43"/>
      <c r="H116" s="43"/>
      <c r="I116" s="43"/>
      <c r="J116" s="2"/>
    </row>
    <row r="117" spans="3:10" ht="15">
      <c r="C117" s="34"/>
      <c r="D117" s="44" t="s">
        <v>4</v>
      </c>
      <c r="E117" s="45">
        <v>-8000</v>
      </c>
      <c r="F117" s="42"/>
      <c r="G117" s="43"/>
      <c r="H117" s="43"/>
      <c r="I117" s="43"/>
      <c r="J117" s="2"/>
    </row>
    <row r="118" spans="3:10" ht="15">
      <c r="C118" s="34"/>
      <c r="D118" s="44" t="s">
        <v>5</v>
      </c>
      <c r="E118" s="45">
        <v>-6000</v>
      </c>
      <c r="F118" s="42"/>
      <c r="G118" s="43"/>
      <c r="H118" s="43"/>
      <c r="I118" s="43"/>
      <c r="J118" s="2"/>
    </row>
    <row r="119" spans="3:10" ht="15">
      <c r="C119" s="34"/>
      <c r="D119" s="46"/>
      <c r="E119" s="47" t="s">
        <v>29</v>
      </c>
      <c r="F119" s="48"/>
      <c r="G119" s="38"/>
      <c r="H119" s="38"/>
      <c r="I119" s="38"/>
      <c r="J119" s="2"/>
    </row>
    <row r="120" spans="3:10" ht="15">
      <c r="C120" s="34"/>
      <c r="D120" s="44" t="s">
        <v>6</v>
      </c>
      <c r="E120" s="45">
        <f>SUM(E116:E118)</f>
        <v>-26000</v>
      </c>
      <c r="F120" s="42"/>
      <c r="G120" s="43"/>
      <c r="H120" s="43"/>
      <c r="I120" s="43"/>
      <c r="J120" s="2"/>
    </row>
    <row r="121" spans="3:10" ht="15">
      <c r="C121" s="34"/>
      <c r="D121" s="38"/>
      <c r="E121" s="49"/>
      <c r="F121" s="43"/>
      <c r="G121" s="43"/>
      <c r="H121" s="43"/>
      <c r="I121" s="43"/>
      <c r="J121" s="2"/>
    </row>
    <row r="122" spans="3:10" ht="15">
      <c r="C122" s="34"/>
      <c r="D122" s="40" t="s">
        <v>7</v>
      </c>
      <c r="E122" s="50"/>
      <c r="F122" s="50"/>
      <c r="G122" s="43"/>
      <c r="H122" s="43"/>
      <c r="I122" s="43"/>
      <c r="J122" s="2"/>
    </row>
    <row r="123" spans="3:10" ht="15">
      <c r="C123" s="34"/>
      <c r="D123" s="44" t="s">
        <v>8</v>
      </c>
      <c r="E123" s="51"/>
      <c r="F123" s="52">
        <v>55000</v>
      </c>
      <c r="G123" s="52">
        <f>F123</f>
        <v>55000</v>
      </c>
      <c r="H123" s="52">
        <f>F123</f>
        <v>55000</v>
      </c>
      <c r="I123" s="52">
        <f>F123</f>
        <v>55000</v>
      </c>
      <c r="J123" s="10"/>
    </row>
    <row r="124" spans="3:10" ht="15">
      <c r="C124" s="34"/>
      <c r="D124" s="44" t="s">
        <v>9</v>
      </c>
      <c r="E124" s="51"/>
      <c r="F124" s="45">
        <f>-F123*0.6</f>
        <v>-33000</v>
      </c>
      <c r="G124" s="45">
        <f>-G123*0.6</f>
        <v>-33000</v>
      </c>
      <c r="H124" s="45">
        <f>-H123*0.6</f>
        <v>-33000</v>
      </c>
      <c r="I124" s="45">
        <f>-I123*0.6</f>
        <v>-33000</v>
      </c>
      <c r="J124" s="10"/>
    </row>
    <row r="125" spans="3:10" ht="15">
      <c r="C125" s="34"/>
      <c r="D125" s="44" t="s">
        <v>10</v>
      </c>
      <c r="E125" s="51"/>
      <c r="F125" s="45">
        <v>-5000</v>
      </c>
      <c r="G125" s="45">
        <v>-5000</v>
      </c>
      <c r="H125" s="45">
        <v>-5000</v>
      </c>
      <c r="I125" s="45">
        <v>-5000</v>
      </c>
      <c r="J125" s="10"/>
    </row>
    <row r="126" spans="3:10" ht="15">
      <c r="C126" s="34"/>
      <c r="D126" s="44" t="s">
        <v>11</v>
      </c>
      <c r="E126" s="51"/>
      <c r="F126" s="45">
        <v>-156</v>
      </c>
      <c r="G126" s="45">
        <v>-312</v>
      </c>
      <c r="H126" s="45">
        <v>-312</v>
      </c>
      <c r="I126" s="45">
        <v>-312</v>
      </c>
      <c r="J126" s="10"/>
    </row>
    <row r="127" spans="3:10" ht="15">
      <c r="C127" s="34"/>
      <c r="D127" s="44" t="s">
        <v>12</v>
      </c>
      <c r="E127" s="51"/>
      <c r="F127" s="45">
        <v>-1600</v>
      </c>
      <c r="G127" s="45">
        <v>-2560</v>
      </c>
      <c r="H127" s="45">
        <v>-1520</v>
      </c>
      <c r="I127" s="45">
        <v>-960</v>
      </c>
      <c r="J127" s="10"/>
    </row>
    <row r="128" spans="3:10" ht="15">
      <c r="C128" s="34"/>
      <c r="D128" s="46"/>
      <c r="E128" s="53"/>
      <c r="F128" s="47" t="s">
        <v>19</v>
      </c>
      <c r="G128" s="47" t="s">
        <v>19</v>
      </c>
      <c r="H128" s="47" t="s">
        <v>19</v>
      </c>
      <c r="I128" s="47" t="s">
        <v>30</v>
      </c>
      <c r="J128" s="10"/>
    </row>
    <row r="129" spans="3:10" ht="15">
      <c r="C129" s="34"/>
      <c r="D129" s="44" t="s">
        <v>13</v>
      </c>
      <c r="E129" s="51"/>
      <c r="F129" s="45">
        <f>F123+(SUM(F124:F127))</f>
        <v>15244</v>
      </c>
      <c r="G129" s="45">
        <f>G123+(SUM(G124:G127))</f>
        <v>14128</v>
      </c>
      <c r="H129" s="45">
        <f>H123+(SUM(H124:H127))</f>
        <v>15168</v>
      </c>
      <c r="I129" s="45">
        <f>I123+(SUM(I124:I127))</f>
        <v>15728</v>
      </c>
      <c r="J129" s="10"/>
    </row>
    <row r="130" spans="3:10" ht="15">
      <c r="C130" s="34"/>
      <c r="D130" s="44" t="s">
        <v>14</v>
      </c>
      <c r="E130" s="51"/>
      <c r="F130" s="45">
        <f>F129*0.4</f>
        <v>6097.6</v>
      </c>
      <c r="G130" s="45">
        <f>G129*0.4</f>
        <v>5651.200000000001</v>
      </c>
      <c r="H130" s="45">
        <f>H129*0.4</f>
        <v>6067.200000000001</v>
      </c>
      <c r="I130" s="45">
        <f>I129*0.4</f>
        <v>6291.200000000001</v>
      </c>
      <c r="J130" s="10"/>
    </row>
    <row r="131" spans="3:10" ht="15">
      <c r="C131" s="34"/>
      <c r="D131" s="46"/>
      <c r="E131" s="53"/>
      <c r="F131" s="47" t="s">
        <v>19</v>
      </c>
      <c r="G131" s="47" t="s">
        <v>19</v>
      </c>
      <c r="H131" s="47" t="s">
        <v>19</v>
      </c>
      <c r="I131" s="47" t="s">
        <v>30</v>
      </c>
      <c r="J131" s="10"/>
    </row>
    <row r="132" spans="3:10" ht="15">
      <c r="C132" s="34"/>
      <c r="D132" s="44" t="s">
        <v>15</v>
      </c>
      <c r="E132" s="51"/>
      <c r="F132" s="45">
        <f>F129-F130</f>
        <v>9146.4</v>
      </c>
      <c r="G132" s="45">
        <f>G129-G130</f>
        <v>8476.8</v>
      </c>
      <c r="H132" s="45">
        <f>H129-H130</f>
        <v>9100.8</v>
      </c>
      <c r="I132" s="45">
        <f>I129-I130</f>
        <v>9436.8</v>
      </c>
      <c r="J132" s="10"/>
    </row>
    <row r="133" spans="3:10" ht="15">
      <c r="C133" s="34"/>
      <c r="D133" s="34"/>
      <c r="E133" s="43"/>
      <c r="F133" s="49"/>
      <c r="G133" s="49"/>
      <c r="H133" s="49"/>
      <c r="I133" s="49"/>
      <c r="J133" s="2"/>
    </row>
    <row r="134" spans="3:10" ht="15">
      <c r="C134" s="34"/>
      <c r="D134" s="40" t="s">
        <v>16</v>
      </c>
      <c r="E134" s="43"/>
      <c r="F134" s="43"/>
      <c r="G134" s="43"/>
      <c r="H134" s="43"/>
      <c r="I134" s="43"/>
      <c r="J134" s="2"/>
    </row>
    <row r="135" spans="3:10" ht="15">
      <c r="C135" s="34"/>
      <c r="D135" s="44" t="s">
        <v>17</v>
      </c>
      <c r="E135" s="51"/>
      <c r="F135" s="51"/>
      <c r="G135" s="51"/>
      <c r="H135" s="51"/>
      <c r="I135" s="52">
        <v>6000</v>
      </c>
      <c r="J135" s="10"/>
    </row>
    <row r="136" spans="3:10" ht="15">
      <c r="C136" s="34"/>
      <c r="D136" s="44" t="s">
        <v>18</v>
      </c>
      <c r="E136" s="51"/>
      <c r="F136" s="51"/>
      <c r="G136" s="51"/>
      <c r="H136" s="51"/>
      <c r="I136" s="45">
        <v>10607</v>
      </c>
      <c r="J136" s="10"/>
    </row>
    <row r="137" spans="3:10" ht="15">
      <c r="C137" s="34"/>
      <c r="D137" s="46"/>
      <c r="E137" s="54"/>
      <c r="F137" s="54"/>
      <c r="G137" s="54"/>
      <c r="H137" s="54"/>
      <c r="I137" s="47" t="s">
        <v>30</v>
      </c>
      <c r="J137" s="10"/>
    </row>
    <row r="138" spans="3:10" ht="15">
      <c r="C138" s="34"/>
      <c r="D138" s="44" t="s">
        <v>20</v>
      </c>
      <c r="E138" s="51"/>
      <c r="F138" s="51"/>
      <c r="G138" s="51"/>
      <c r="H138" s="51"/>
      <c r="I138" s="45">
        <f>I135+I136</f>
        <v>16607</v>
      </c>
      <c r="J138" s="10"/>
    </row>
    <row r="139" spans="3:10" ht="15">
      <c r="C139" s="34"/>
      <c r="D139" s="34"/>
      <c r="E139" s="43"/>
      <c r="F139" s="43"/>
      <c r="G139" s="43"/>
      <c r="H139" s="43"/>
      <c r="I139" s="49"/>
      <c r="J139" s="2"/>
    </row>
    <row r="140" spans="3:10" ht="15">
      <c r="C140" s="34"/>
      <c r="D140" s="40" t="s">
        <v>21</v>
      </c>
      <c r="E140" s="43"/>
      <c r="F140" s="43"/>
      <c r="G140" s="43"/>
      <c r="H140" s="43"/>
      <c r="I140" s="43"/>
      <c r="J140" s="2"/>
    </row>
    <row r="141" spans="3:10" ht="15">
      <c r="C141" s="34"/>
      <c r="D141" s="44" t="s">
        <v>22</v>
      </c>
      <c r="E141" s="52">
        <f>E120</f>
        <v>-26000</v>
      </c>
      <c r="F141" s="55">
        <f>F132</f>
        <v>9146.4</v>
      </c>
      <c r="G141" s="55">
        <f>G132</f>
        <v>8476.8</v>
      </c>
      <c r="H141" s="55">
        <f>H132</f>
        <v>9100.8</v>
      </c>
      <c r="I141" s="55">
        <f>I132+I138</f>
        <v>26043.8</v>
      </c>
      <c r="J141" s="10"/>
    </row>
    <row r="142" spans="3:10" ht="15">
      <c r="C142" s="34"/>
      <c r="D142" s="34"/>
      <c r="E142" s="45" t="s">
        <v>28</v>
      </c>
      <c r="F142" s="56" t="s">
        <v>23</v>
      </c>
      <c r="G142" s="56" t="s">
        <v>23</v>
      </c>
      <c r="H142" s="56" t="s">
        <v>23</v>
      </c>
      <c r="I142" s="56" t="s">
        <v>23</v>
      </c>
      <c r="J142" s="10"/>
    </row>
    <row r="143" spans="3:10" ht="15.75" thickBot="1">
      <c r="C143" s="34"/>
      <c r="D143" s="40" t="s">
        <v>24</v>
      </c>
      <c r="E143" s="57"/>
      <c r="F143" s="57"/>
      <c r="G143" s="57"/>
      <c r="H143" s="57"/>
      <c r="I143" s="57"/>
      <c r="J143" s="2"/>
    </row>
    <row r="144" spans="3:10" ht="15.75" thickTop="1">
      <c r="C144" s="34"/>
      <c r="D144" s="44" t="s">
        <v>25</v>
      </c>
      <c r="E144" s="58">
        <v>11953</v>
      </c>
      <c r="F144" s="59"/>
      <c r="G144" s="38"/>
      <c r="H144" s="38"/>
      <c r="I144" s="38"/>
      <c r="J144" s="2"/>
    </row>
    <row r="145" spans="3:10" ht="15">
      <c r="C145" s="34"/>
      <c r="D145" s="44" t="s">
        <v>26</v>
      </c>
      <c r="E145" s="60">
        <f>IRR(E141:I141,0)</f>
        <v>0.2867421016225118</v>
      </c>
      <c r="F145" s="59"/>
      <c r="G145" s="38" t="s">
        <v>32</v>
      </c>
      <c r="H145" s="38"/>
      <c r="I145" s="38"/>
      <c r="J145" s="2"/>
    </row>
    <row r="146" spans="3:10" ht="15.75" thickBot="1">
      <c r="C146" s="34"/>
      <c r="D146" s="44" t="s">
        <v>27</v>
      </c>
      <c r="E146" s="61" t="s">
        <v>33</v>
      </c>
      <c r="F146" s="59"/>
      <c r="G146" s="38"/>
      <c r="H146" s="38"/>
      <c r="I146" s="38"/>
      <c r="J146" s="2"/>
    </row>
    <row r="147" spans="3:10" ht="15.75" thickTop="1">
      <c r="C147" s="1"/>
      <c r="D147" s="2"/>
      <c r="E147" s="15"/>
      <c r="F147" s="2"/>
      <c r="G147" s="2"/>
      <c r="H147" s="2"/>
      <c r="I147" s="2"/>
      <c r="J147" s="2"/>
    </row>
    <row r="149" spans="3:10" ht="15">
      <c r="C149" s="1"/>
      <c r="D149" s="2"/>
      <c r="E149" s="2"/>
      <c r="F149" s="2"/>
      <c r="G149" s="2"/>
      <c r="H149" s="2"/>
      <c r="I149" s="2"/>
      <c r="J149" s="2"/>
    </row>
    <row r="150" spans="3:10" ht="15">
      <c r="C150" s="1"/>
      <c r="D150" s="2"/>
      <c r="E150" s="2"/>
      <c r="F150" s="2"/>
      <c r="G150" s="2"/>
      <c r="H150" s="2"/>
      <c r="I150" s="2"/>
      <c r="J150" s="2"/>
    </row>
    <row r="151" spans="3:10" ht="15">
      <c r="C151" s="34"/>
      <c r="D151" s="35" t="s">
        <v>0</v>
      </c>
      <c r="E151" s="36"/>
      <c r="F151" s="36"/>
      <c r="G151" s="36"/>
      <c r="H151" s="37"/>
      <c r="I151" s="37"/>
      <c r="J151" s="2"/>
    </row>
    <row r="152" spans="3:10" ht="15">
      <c r="C152" s="34"/>
      <c r="D152" s="38"/>
      <c r="E152" s="39" t="s">
        <v>1</v>
      </c>
      <c r="F152" s="38"/>
      <c r="G152" s="38"/>
      <c r="H152" s="38"/>
      <c r="I152" s="38"/>
      <c r="J152" s="2"/>
    </row>
    <row r="153" spans="3:10" ht="15">
      <c r="C153" s="34"/>
      <c r="D153" s="38"/>
      <c r="E153" s="38"/>
      <c r="F153" s="38"/>
      <c r="G153" s="38"/>
      <c r="H153" s="38"/>
      <c r="I153" s="38"/>
      <c r="J153" s="2"/>
    </row>
    <row r="154" spans="3:10" ht="15">
      <c r="C154" s="34"/>
      <c r="D154" s="34"/>
      <c r="E154" s="19">
        <v>2004</v>
      </c>
      <c r="F154" s="19">
        <v>2005</v>
      </c>
      <c r="G154" s="19">
        <v>2006</v>
      </c>
      <c r="H154" s="19">
        <v>2007</v>
      </c>
      <c r="I154" s="19">
        <v>2008</v>
      </c>
      <c r="J154" s="2"/>
    </row>
    <row r="155" spans="3:10" ht="15">
      <c r="C155" s="34"/>
      <c r="D155" s="40" t="s">
        <v>2</v>
      </c>
      <c r="E155" s="41"/>
      <c r="F155" s="42"/>
      <c r="G155" s="43"/>
      <c r="H155" s="43"/>
      <c r="I155" s="43"/>
      <c r="J155" s="2"/>
    </row>
    <row r="156" spans="3:10" ht="15">
      <c r="C156" s="34"/>
      <c r="D156" s="44" t="s">
        <v>3</v>
      </c>
      <c r="E156" s="45">
        <v>-12000</v>
      </c>
      <c r="F156" s="42"/>
      <c r="G156" s="43"/>
      <c r="H156" s="43"/>
      <c r="I156" s="43"/>
      <c r="J156" s="2"/>
    </row>
    <row r="157" spans="3:10" ht="15">
      <c r="C157" s="34"/>
      <c r="D157" s="44" t="s">
        <v>4</v>
      </c>
      <c r="E157" s="45">
        <v>-8000</v>
      </c>
      <c r="F157" s="42"/>
      <c r="G157" s="43"/>
      <c r="H157" s="43"/>
      <c r="I157" s="43"/>
      <c r="J157" s="2"/>
    </row>
    <row r="158" spans="3:10" ht="15">
      <c r="C158" s="34"/>
      <c r="D158" s="44" t="s">
        <v>5</v>
      </c>
      <c r="E158" s="45">
        <v>-6000</v>
      </c>
      <c r="F158" s="42"/>
      <c r="G158" s="43"/>
      <c r="H158" s="43"/>
      <c r="I158" s="43"/>
      <c r="J158" s="2"/>
    </row>
    <row r="159" spans="3:10" ht="15">
      <c r="C159" s="34"/>
      <c r="D159" s="46"/>
      <c r="E159" s="47" t="s">
        <v>29</v>
      </c>
      <c r="F159" s="48"/>
      <c r="G159" s="38"/>
      <c r="H159" s="38"/>
      <c r="I159" s="38"/>
      <c r="J159" s="2"/>
    </row>
    <row r="160" spans="3:10" ht="15">
      <c r="C160" s="34"/>
      <c r="D160" s="44" t="s">
        <v>6</v>
      </c>
      <c r="E160" s="45">
        <f>SUM(E156:E158)</f>
        <v>-26000</v>
      </c>
      <c r="F160" s="42"/>
      <c r="G160" s="43"/>
      <c r="H160" s="43"/>
      <c r="I160" s="43"/>
      <c r="J160" s="2"/>
    </row>
    <row r="161" spans="3:10" ht="15">
      <c r="C161" s="34"/>
      <c r="D161" s="38"/>
      <c r="E161" s="49"/>
      <c r="F161" s="43"/>
      <c r="G161" s="43"/>
      <c r="H161" s="43"/>
      <c r="I161" s="43"/>
      <c r="J161" s="2"/>
    </row>
    <row r="162" spans="3:10" ht="15">
      <c r="C162" s="34"/>
      <c r="D162" s="40" t="s">
        <v>7</v>
      </c>
      <c r="E162" s="50"/>
      <c r="F162" s="50"/>
      <c r="G162" s="43"/>
      <c r="H162" s="43"/>
      <c r="I162" s="43"/>
      <c r="J162" s="2"/>
    </row>
    <row r="163" spans="3:10" ht="15">
      <c r="C163" s="34"/>
      <c r="D163" s="44" t="s">
        <v>8</v>
      </c>
      <c r="E163" s="51"/>
      <c r="F163" s="52">
        <v>45000</v>
      </c>
      <c r="G163" s="52">
        <f>F163</f>
        <v>45000</v>
      </c>
      <c r="H163" s="52">
        <f>F163</f>
        <v>45000</v>
      </c>
      <c r="I163" s="52">
        <f>F163</f>
        <v>45000</v>
      </c>
      <c r="J163" s="10"/>
    </row>
    <row r="164" spans="3:10" ht="15">
      <c r="C164" s="34"/>
      <c r="D164" s="44" t="s">
        <v>9</v>
      </c>
      <c r="E164" s="51"/>
      <c r="F164" s="45">
        <f>-F163*0.6</f>
        <v>-27000</v>
      </c>
      <c r="G164" s="45">
        <f>-G163*0.6</f>
        <v>-27000</v>
      </c>
      <c r="H164" s="45">
        <f>-H163*0.6</f>
        <v>-27000</v>
      </c>
      <c r="I164" s="45">
        <f>-I163*0.6</f>
        <v>-27000</v>
      </c>
      <c r="J164" s="10"/>
    </row>
    <row r="165" spans="3:10" ht="15">
      <c r="C165" s="34"/>
      <c r="D165" s="44" t="s">
        <v>10</v>
      </c>
      <c r="E165" s="51"/>
      <c r="F165" s="45">
        <v>-5000</v>
      </c>
      <c r="G165" s="45">
        <v>-5000</v>
      </c>
      <c r="H165" s="45">
        <v>-5000</v>
      </c>
      <c r="I165" s="45">
        <v>-5000</v>
      </c>
      <c r="J165" s="10"/>
    </row>
    <row r="166" spans="3:10" ht="15">
      <c r="C166" s="34"/>
      <c r="D166" s="44" t="s">
        <v>11</v>
      </c>
      <c r="E166" s="51"/>
      <c r="F166" s="45">
        <v>-156</v>
      </c>
      <c r="G166" s="45">
        <v>-312</v>
      </c>
      <c r="H166" s="45">
        <v>-312</v>
      </c>
      <c r="I166" s="45">
        <v>-312</v>
      </c>
      <c r="J166" s="10"/>
    </row>
    <row r="167" spans="3:10" ht="15">
      <c r="C167" s="34"/>
      <c r="D167" s="44" t="s">
        <v>12</v>
      </c>
      <c r="E167" s="51"/>
      <c r="F167" s="45">
        <v>-1600</v>
      </c>
      <c r="G167" s="45">
        <v>-2560</v>
      </c>
      <c r="H167" s="45">
        <v>-1520</v>
      </c>
      <c r="I167" s="45">
        <v>-960</v>
      </c>
      <c r="J167" s="10"/>
    </row>
    <row r="168" spans="3:10" ht="15">
      <c r="C168" s="34"/>
      <c r="D168" s="46"/>
      <c r="E168" s="53"/>
      <c r="F168" s="47" t="s">
        <v>19</v>
      </c>
      <c r="G168" s="47" t="s">
        <v>19</v>
      </c>
      <c r="H168" s="47" t="s">
        <v>19</v>
      </c>
      <c r="I168" s="47" t="s">
        <v>30</v>
      </c>
      <c r="J168" s="10"/>
    </row>
    <row r="169" spans="3:10" ht="15">
      <c r="C169" s="34"/>
      <c r="D169" s="44" t="s">
        <v>13</v>
      </c>
      <c r="E169" s="51"/>
      <c r="F169" s="45">
        <f>F163+(SUM(F164:F167))</f>
        <v>11244</v>
      </c>
      <c r="G169" s="45">
        <f>G163+(SUM(G164:G167))</f>
        <v>10128</v>
      </c>
      <c r="H169" s="45">
        <f>H163+(SUM(H164:H167))</f>
        <v>11168</v>
      </c>
      <c r="I169" s="45">
        <f>I163+(SUM(I164:I167))</f>
        <v>11728</v>
      </c>
      <c r="J169" s="10"/>
    </row>
    <row r="170" spans="3:10" ht="15">
      <c r="C170" s="34"/>
      <c r="D170" s="44" t="s">
        <v>14</v>
      </c>
      <c r="E170" s="51"/>
      <c r="F170" s="45">
        <f>F169*0.4</f>
        <v>4497.6</v>
      </c>
      <c r="G170" s="45">
        <f>G169*0.4</f>
        <v>4051.2000000000003</v>
      </c>
      <c r="H170" s="45">
        <f>H169*0.4</f>
        <v>4467.2</v>
      </c>
      <c r="I170" s="45">
        <f>I169*0.4</f>
        <v>4691.2</v>
      </c>
      <c r="J170" s="10"/>
    </row>
    <row r="171" spans="3:10" ht="15">
      <c r="C171" s="34"/>
      <c r="D171" s="46"/>
      <c r="E171" s="53"/>
      <c r="F171" s="47" t="s">
        <v>19</v>
      </c>
      <c r="G171" s="47" t="s">
        <v>19</v>
      </c>
      <c r="H171" s="47" t="s">
        <v>19</v>
      </c>
      <c r="I171" s="47" t="s">
        <v>30</v>
      </c>
      <c r="J171" s="10"/>
    </row>
    <row r="172" spans="3:10" ht="15">
      <c r="C172" s="34"/>
      <c r="D172" s="44" t="s">
        <v>15</v>
      </c>
      <c r="E172" s="51"/>
      <c r="F172" s="45">
        <f>F169-F170</f>
        <v>6746.4</v>
      </c>
      <c r="G172" s="45">
        <f>G169-G170</f>
        <v>6076.799999999999</v>
      </c>
      <c r="H172" s="45">
        <f>H169-H170</f>
        <v>6700.8</v>
      </c>
      <c r="I172" s="45">
        <f>I169-I170</f>
        <v>7036.8</v>
      </c>
      <c r="J172" s="10"/>
    </row>
    <row r="173" spans="3:10" ht="15">
      <c r="C173" s="34"/>
      <c r="D173" s="34"/>
      <c r="E173" s="43"/>
      <c r="F173" s="49"/>
      <c r="G173" s="49"/>
      <c r="H173" s="49"/>
      <c r="I173" s="49"/>
      <c r="J173" s="2"/>
    </row>
    <row r="174" spans="3:10" ht="15">
      <c r="C174" s="34"/>
      <c r="D174" s="40" t="s">
        <v>16</v>
      </c>
      <c r="E174" s="43"/>
      <c r="F174" s="43"/>
      <c r="G174" s="43"/>
      <c r="H174" s="43"/>
      <c r="I174" s="43"/>
      <c r="J174" s="2"/>
    </row>
    <row r="175" spans="3:10" ht="15">
      <c r="C175" s="34"/>
      <c r="D175" s="44" t="s">
        <v>17</v>
      </c>
      <c r="E175" s="51"/>
      <c r="F175" s="51"/>
      <c r="G175" s="51"/>
      <c r="H175" s="51"/>
      <c r="I175" s="52">
        <v>6000</v>
      </c>
      <c r="J175" s="10"/>
    </row>
    <row r="176" spans="3:10" ht="15">
      <c r="C176" s="34"/>
      <c r="D176" s="44" t="s">
        <v>18</v>
      </c>
      <c r="E176" s="51"/>
      <c r="F176" s="51"/>
      <c r="G176" s="51"/>
      <c r="H176" s="51"/>
      <c r="I176" s="45">
        <v>10607</v>
      </c>
      <c r="J176" s="10"/>
    </row>
    <row r="177" spans="3:10" ht="15">
      <c r="C177" s="34"/>
      <c r="D177" s="46"/>
      <c r="E177" s="54"/>
      <c r="F177" s="54"/>
      <c r="G177" s="54"/>
      <c r="H177" s="54"/>
      <c r="I177" s="47" t="s">
        <v>30</v>
      </c>
      <c r="J177" s="10"/>
    </row>
    <row r="178" spans="3:10" ht="15">
      <c r="C178" s="34"/>
      <c r="D178" s="44" t="s">
        <v>20</v>
      </c>
      <c r="E178" s="51"/>
      <c r="F178" s="51"/>
      <c r="G178" s="51"/>
      <c r="H178" s="51"/>
      <c r="I178" s="45">
        <f>I175+I176</f>
        <v>16607</v>
      </c>
      <c r="J178" s="10"/>
    </row>
    <row r="179" spans="3:10" ht="15">
      <c r="C179" s="34"/>
      <c r="D179" s="34"/>
      <c r="E179" s="43"/>
      <c r="F179" s="43"/>
      <c r="G179" s="43"/>
      <c r="H179" s="43"/>
      <c r="I179" s="49"/>
      <c r="J179" s="2"/>
    </row>
    <row r="180" spans="3:10" ht="15">
      <c r="C180" s="34"/>
      <c r="D180" s="40" t="s">
        <v>21</v>
      </c>
      <c r="E180" s="43"/>
      <c r="F180" s="43"/>
      <c r="G180" s="43"/>
      <c r="H180" s="43"/>
      <c r="I180" s="43"/>
      <c r="J180" s="2"/>
    </row>
    <row r="181" spans="3:10" ht="15">
      <c r="C181" s="34"/>
      <c r="D181" s="44" t="s">
        <v>22</v>
      </c>
      <c r="E181" s="52">
        <f>E160</f>
        <v>-26000</v>
      </c>
      <c r="F181" s="55">
        <f>F172</f>
        <v>6746.4</v>
      </c>
      <c r="G181" s="55">
        <f>G172</f>
        <v>6076.799999999999</v>
      </c>
      <c r="H181" s="55">
        <f>H172</f>
        <v>6700.8</v>
      </c>
      <c r="I181" s="55">
        <f>I172+I178</f>
        <v>23643.8</v>
      </c>
      <c r="J181" s="10"/>
    </row>
    <row r="182" spans="3:10" ht="15">
      <c r="C182" s="34"/>
      <c r="D182" s="34"/>
      <c r="E182" s="45" t="s">
        <v>28</v>
      </c>
      <c r="F182" s="56" t="s">
        <v>23</v>
      </c>
      <c r="G182" s="56" t="s">
        <v>23</v>
      </c>
      <c r="H182" s="56" t="s">
        <v>23</v>
      </c>
      <c r="I182" s="56" t="s">
        <v>23</v>
      </c>
      <c r="J182" s="10"/>
    </row>
    <row r="183" spans="3:10" ht="15.75" thickBot="1">
      <c r="C183" s="34"/>
      <c r="D183" s="40" t="s">
        <v>24</v>
      </c>
      <c r="E183" s="57"/>
      <c r="F183" s="57"/>
      <c r="G183" s="57"/>
      <c r="H183" s="57"/>
      <c r="I183" s="57"/>
      <c r="J183" s="2"/>
    </row>
    <row r="184" spans="3:10" ht="15.75" thickTop="1">
      <c r="C184" s="34"/>
      <c r="D184" s="44" t="s">
        <v>25</v>
      </c>
      <c r="E184" s="58">
        <v>4664</v>
      </c>
      <c r="F184" s="59"/>
      <c r="G184" s="38"/>
      <c r="H184" s="38"/>
      <c r="I184" s="38"/>
      <c r="J184" s="2"/>
    </row>
    <row r="185" spans="3:10" ht="15">
      <c r="C185" s="34"/>
      <c r="D185" s="44" t="s">
        <v>26</v>
      </c>
      <c r="E185" s="60">
        <f>IRR(E181:I181,0)</f>
        <v>0.18561021719911283</v>
      </c>
      <c r="F185" s="59"/>
      <c r="G185" s="38" t="s">
        <v>34</v>
      </c>
      <c r="H185" s="38"/>
      <c r="I185" s="38"/>
      <c r="J185" s="2"/>
    </row>
    <row r="186" spans="3:10" ht="15.75" thickBot="1">
      <c r="C186" s="34"/>
      <c r="D186" s="44" t="s">
        <v>27</v>
      </c>
      <c r="E186" s="61" t="s">
        <v>35</v>
      </c>
      <c r="F186" s="59"/>
      <c r="G186" s="38"/>
      <c r="H186" s="38"/>
      <c r="I186" s="38"/>
      <c r="J186" s="2"/>
    </row>
    <row r="187" spans="3:10" ht="15.75" thickTop="1">
      <c r="C187" s="1"/>
      <c r="D187" s="2"/>
      <c r="E187" s="15"/>
      <c r="F187" s="2"/>
      <c r="G187" s="2"/>
      <c r="H187" s="2"/>
      <c r="I187" s="2"/>
      <c r="J187" s="2"/>
    </row>
    <row r="189" spans="3:10" ht="15">
      <c r="C189" s="1"/>
      <c r="D189" s="2"/>
      <c r="E189" s="2"/>
      <c r="F189" s="2"/>
      <c r="G189" s="2"/>
      <c r="H189" s="2"/>
      <c r="I189" s="2"/>
      <c r="J189" s="2"/>
    </row>
    <row r="190" spans="3:10" ht="15">
      <c r="C190" s="34"/>
      <c r="D190" s="35" t="s">
        <v>0</v>
      </c>
      <c r="E190" s="36"/>
      <c r="F190" s="36"/>
      <c r="G190" s="36"/>
      <c r="H190" s="37"/>
      <c r="I190" s="37"/>
      <c r="J190" s="2"/>
    </row>
    <row r="191" spans="3:10" ht="15">
      <c r="C191" s="34"/>
      <c r="D191" s="38"/>
      <c r="E191" s="39" t="s">
        <v>1</v>
      </c>
      <c r="F191" s="38"/>
      <c r="G191" s="38"/>
      <c r="H191" s="38"/>
      <c r="I191" s="38"/>
      <c r="J191" s="2"/>
    </row>
    <row r="192" spans="3:10" ht="15">
      <c r="C192" s="34"/>
      <c r="D192" s="38"/>
      <c r="E192" s="38"/>
      <c r="F192" s="38"/>
      <c r="G192" s="38"/>
      <c r="H192" s="38"/>
      <c r="I192" s="38"/>
      <c r="J192" s="2"/>
    </row>
    <row r="193" spans="3:10" ht="15">
      <c r="C193" s="34"/>
      <c r="D193" s="34"/>
      <c r="E193" s="19">
        <v>2004</v>
      </c>
      <c r="F193" s="19">
        <v>2005</v>
      </c>
      <c r="G193" s="19">
        <v>2006</v>
      </c>
      <c r="H193" s="19">
        <v>2007</v>
      </c>
      <c r="I193" s="19">
        <v>2008</v>
      </c>
      <c r="J193" s="2"/>
    </row>
    <row r="194" spans="3:10" ht="15">
      <c r="C194" s="34"/>
      <c r="D194" s="40" t="s">
        <v>2</v>
      </c>
      <c r="E194" s="41"/>
      <c r="F194" s="42"/>
      <c r="G194" s="43"/>
      <c r="H194" s="43"/>
      <c r="I194" s="43"/>
      <c r="J194" s="2"/>
    </row>
    <row r="195" spans="3:10" ht="15">
      <c r="C195" s="34"/>
      <c r="D195" s="44" t="s">
        <v>3</v>
      </c>
      <c r="E195" s="45">
        <v>-12000</v>
      </c>
      <c r="F195" s="42"/>
      <c r="G195" s="43"/>
      <c r="H195" s="43"/>
      <c r="I195" s="43"/>
      <c r="J195" s="2"/>
    </row>
    <row r="196" spans="3:10" ht="15">
      <c r="C196" s="34"/>
      <c r="D196" s="44" t="s">
        <v>4</v>
      </c>
      <c r="E196" s="45">
        <v>-8000</v>
      </c>
      <c r="F196" s="42"/>
      <c r="G196" s="43"/>
      <c r="H196" s="43"/>
      <c r="I196" s="43"/>
      <c r="J196" s="2"/>
    </row>
    <row r="197" spans="3:10" ht="15">
      <c r="C197" s="34"/>
      <c r="D197" s="44" t="s">
        <v>5</v>
      </c>
      <c r="E197" s="45">
        <v>-6000</v>
      </c>
      <c r="F197" s="42"/>
      <c r="G197" s="43"/>
      <c r="H197" s="43"/>
      <c r="I197" s="43"/>
      <c r="J197" s="2"/>
    </row>
    <row r="198" spans="3:10" ht="15">
      <c r="C198" s="34"/>
      <c r="D198" s="46"/>
      <c r="E198" s="47" t="s">
        <v>29</v>
      </c>
      <c r="F198" s="48"/>
      <c r="G198" s="38"/>
      <c r="H198" s="38"/>
      <c r="I198" s="38"/>
      <c r="J198" s="2"/>
    </row>
    <row r="199" spans="3:10" ht="15">
      <c r="C199" s="34"/>
      <c r="D199" s="44" t="s">
        <v>6</v>
      </c>
      <c r="E199" s="45">
        <f>SUM(E195:E197)</f>
        <v>-26000</v>
      </c>
      <c r="F199" s="42"/>
      <c r="G199" s="43"/>
      <c r="H199" s="43"/>
      <c r="I199" s="43"/>
      <c r="J199" s="2"/>
    </row>
    <row r="200" spans="3:10" ht="15">
      <c r="C200" s="34"/>
      <c r="D200" s="38"/>
      <c r="E200" s="49"/>
      <c r="F200" s="43"/>
      <c r="G200" s="43"/>
      <c r="H200" s="43"/>
      <c r="I200" s="43"/>
      <c r="J200" s="2"/>
    </row>
    <row r="201" spans="3:10" ht="15">
      <c r="C201" s="34"/>
      <c r="D201" s="40" t="s">
        <v>7</v>
      </c>
      <c r="E201" s="50"/>
      <c r="F201" s="50"/>
      <c r="G201" s="43"/>
      <c r="H201" s="43"/>
      <c r="I201" s="43"/>
      <c r="J201" s="2"/>
    </row>
    <row r="202" spans="3:10" ht="15">
      <c r="C202" s="34"/>
      <c r="D202" s="44" t="s">
        <v>8</v>
      </c>
      <c r="E202" s="51"/>
      <c r="F202" s="52">
        <v>50000</v>
      </c>
      <c r="G202" s="52">
        <f>F202</f>
        <v>50000</v>
      </c>
      <c r="H202" s="52">
        <f>F202</f>
        <v>50000</v>
      </c>
      <c r="I202" s="52">
        <f>F202</f>
        <v>50000</v>
      </c>
      <c r="J202" s="10"/>
    </row>
    <row r="203" spans="3:10" ht="15">
      <c r="C203" s="34"/>
      <c r="D203" s="44" t="s">
        <v>9</v>
      </c>
      <c r="E203" s="51"/>
      <c r="F203" s="45">
        <v>-33000</v>
      </c>
      <c r="G203" s="45">
        <v>-33000</v>
      </c>
      <c r="H203" s="45">
        <v>-33000</v>
      </c>
      <c r="I203" s="45">
        <v>-33000</v>
      </c>
      <c r="J203" s="10"/>
    </row>
    <row r="204" spans="3:10" ht="15">
      <c r="C204" s="34"/>
      <c r="D204" s="44" t="s">
        <v>10</v>
      </c>
      <c r="E204" s="51"/>
      <c r="F204" s="45">
        <v>-5000</v>
      </c>
      <c r="G204" s="45">
        <v>-5000</v>
      </c>
      <c r="H204" s="45">
        <v>-5000</v>
      </c>
      <c r="I204" s="45">
        <v>-5000</v>
      </c>
      <c r="J204" s="10"/>
    </row>
    <row r="205" spans="3:10" ht="15">
      <c r="C205" s="34"/>
      <c r="D205" s="44" t="s">
        <v>11</v>
      </c>
      <c r="E205" s="51"/>
      <c r="F205" s="45">
        <v>-156</v>
      </c>
      <c r="G205" s="45">
        <v>-312</v>
      </c>
      <c r="H205" s="45">
        <v>-312</v>
      </c>
      <c r="I205" s="45">
        <v>-312</v>
      </c>
      <c r="J205" s="10"/>
    </row>
    <row r="206" spans="3:10" ht="15">
      <c r="C206" s="34"/>
      <c r="D206" s="44" t="s">
        <v>12</v>
      </c>
      <c r="E206" s="51"/>
      <c r="F206" s="45">
        <v>-1600</v>
      </c>
      <c r="G206" s="45">
        <v>-2560</v>
      </c>
      <c r="H206" s="45">
        <v>-1520</v>
      </c>
      <c r="I206" s="45">
        <v>-960</v>
      </c>
      <c r="J206" s="10"/>
    </row>
    <row r="207" spans="3:10" ht="15">
      <c r="C207" s="34"/>
      <c r="D207" s="46"/>
      <c r="E207" s="53"/>
      <c r="F207" s="47" t="s">
        <v>19</v>
      </c>
      <c r="G207" s="47" t="s">
        <v>19</v>
      </c>
      <c r="H207" s="47" t="s">
        <v>19</v>
      </c>
      <c r="I207" s="47" t="s">
        <v>30</v>
      </c>
      <c r="J207" s="10"/>
    </row>
    <row r="208" spans="3:10" ht="15">
      <c r="C208" s="34"/>
      <c r="D208" s="44" t="s">
        <v>13</v>
      </c>
      <c r="E208" s="51"/>
      <c r="F208" s="45">
        <f>F202+(SUM(F203:F206))</f>
        <v>10244</v>
      </c>
      <c r="G208" s="45">
        <f>G202+(SUM(G203:G206))</f>
        <v>9128</v>
      </c>
      <c r="H208" s="45">
        <f>H202+(SUM(H203:H206))</f>
        <v>10168</v>
      </c>
      <c r="I208" s="45">
        <f>I202+(SUM(I203:I206))</f>
        <v>10728</v>
      </c>
      <c r="J208" s="10"/>
    </row>
    <row r="209" spans="3:10" ht="15">
      <c r="C209" s="34"/>
      <c r="D209" s="44" t="s">
        <v>14</v>
      </c>
      <c r="E209" s="51"/>
      <c r="F209" s="45">
        <f>F208*0.4</f>
        <v>4097.6</v>
      </c>
      <c r="G209" s="45">
        <f>G208*0.4</f>
        <v>3651.2000000000003</v>
      </c>
      <c r="H209" s="45">
        <f>H208*0.4</f>
        <v>4067.2000000000003</v>
      </c>
      <c r="I209" s="45">
        <f>I208*0.4</f>
        <v>4291.2</v>
      </c>
      <c r="J209" s="10"/>
    </row>
    <row r="210" spans="3:10" ht="15">
      <c r="C210" s="34"/>
      <c r="D210" s="46"/>
      <c r="E210" s="53"/>
      <c r="F210" s="47" t="s">
        <v>19</v>
      </c>
      <c r="G210" s="47" t="s">
        <v>19</v>
      </c>
      <c r="H210" s="47" t="s">
        <v>19</v>
      </c>
      <c r="I210" s="47" t="s">
        <v>30</v>
      </c>
      <c r="J210" s="10"/>
    </row>
    <row r="211" spans="3:10" ht="15">
      <c r="C211" s="34"/>
      <c r="D211" s="44" t="s">
        <v>15</v>
      </c>
      <c r="E211" s="51"/>
      <c r="F211" s="45">
        <f>F208-F209</f>
        <v>6146.4</v>
      </c>
      <c r="G211" s="45">
        <f>G208-G209</f>
        <v>5476.799999999999</v>
      </c>
      <c r="H211" s="45">
        <f>H208-H209</f>
        <v>6100.799999999999</v>
      </c>
      <c r="I211" s="45">
        <f>I208-I209</f>
        <v>6436.8</v>
      </c>
      <c r="J211" s="10"/>
    </row>
    <row r="212" spans="3:10" ht="15">
      <c r="C212" s="34"/>
      <c r="D212" s="34"/>
      <c r="E212" s="43"/>
      <c r="F212" s="49"/>
      <c r="G212" s="49"/>
      <c r="H212" s="49"/>
      <c r="I212" s="49"/>
      <c r="J212" s="2"/>
    </row>
    <row r="213" spans="3:10" ht="15">
      <c r="C213" s="34"/>
      <c r="D213" s="40" t="s">
        <v>16</v>
      </c>
      <c r="E213" s="43"/>
      <c r="F213" s="43"/>
      <c r="G213" s="43"/>
      <c r="H213" s="43"/>
      <c r="I213" s="43"/>
      <c r="J213" s="2"/>
    </row>
    <row r="214" spans="3:10" ht="15">
      <c r="C214" s="34"/>
      <c r="D214" s="44" t="s">
        <v>17</v>
      </c>
      <c r="E214" s="51"/>
      <c r="F214" s="51"/>
      <c r="G214" s="51"/>
      <c r="H214" s="51"/>
      <c r="I214" s="52">
        <v>6000</v>
      </c>
      <c r="J214" s="10"/>
    </row>
    <row r="215" spans="3:10" ht="15">
      <c r="C215" s="34"/>
      <c r="D215" s="44" t="s">
        <v>18</v>
      </c>
      <c r="E215" s="51"/>
      <c r="F215" s="51"/>
      <c r="G215" s="51"/>
      <c r="H215" s="51"/>
      <c r="I215" s="45">
        <v>10607</v>
      </c>
      <c r="J215" s="10"/>
    </row>
    <row r="216" spans="3:10" ht="15">
      <c r="C216" s="34"/>
      <c r="D216" s="46"/>
      <c r="E216" s="54"/>
      <c r="F216" s="54"/>
      <c r="G216" s="54"/>
      <c r="H216" s="54"/>
      <c r="I216" s="47" t="s">
        <v>30</v>
      </c>
      <c r="J216" s="10"/>
    </row>
    <row r="217" spans="3:10" ht="15">
      <c r="C217" s="34"/>
      <c r="D217" s="44" t="s">
        <v>20</v>
      </c>
      <c r="E217" s="51"/>
      <c r="F217" s="51"/>
      <c r="G217" s="51"/>
      <c r="H217" s="51"/>
      <c r="I217" s="45">
        <f>I214+I215</f>
        <v>16607</v>
      </c>
      <c r="J217" s="10"/>
    </row>
    <row r="218" spans="3:10" ht="15">
      <c r="C218" s="34"/>
      <c r="D218" s="34"/>
      <c r="E218" s="43"/>
      <c r="F218" s="43"/>
      <c r="G218" s="43"/>
      <c r="H218" s="43"/>
      <c r="I218" s="49"/>
      <c r="J218" s="2"/>
    </row>
    <row r="219" spans="3:10" ht="15">
      <c r="C219" s="34"/>
      <c r="D219" s="40" t="s">
        <v>21</v>
      </c>
      <c r="E219" s="43"/>
      <c r="F219" s="43"/>
      <c r="G219" s="43"/>
      <c r="H219" s="43"/>
      <c r="I219" s="43"/>
      <c r="J219" s="2"/>
    </row>
    <row r="220" spans="3:10" ht="15">
      <c r="C220" s="34"/>
      <c r="D220" s="44" t="s">
        <v>22</v>
      </c>
      <c r="E220" s="52">
        <f>E199</f>
        <v>-26000</v>
      </c>
      <c r="F220" s="55">
        <f>F211</f>
        <v>6146.4</v>
      </c>
      <c r="G220" s="55">
        <f>G211</f>
        <v>5476.799999999999</v>
      </c>
      <c r="H220" s="55">
        <f>H211</f>
        <v>6100.799999999999</v>
      </c>
      <c r="I220" s="55">
        <f>I211+I217</f>
        <v>23043.8</v>
      </c>
      <c r="J220" s="10"/>
    </row>
    <row r="221" spans="3:10" ht="15">
      <c r="C221" s="34"/>
      <c r="D221" s="34"/>
      <c r="E221" s="45" t="s">
        <v>28</v>
      </c>
      <c r="F221" s="56" t="s">
        <v>23</v>
      </c>
      <c r="G221" s="56" t="s">
        <v>23</v>
      </c>
      <c r="H221" s="56" t="s">
        <v>23</v>
      </c>
      <c r="I221" s="56" t="s">
        <v>23</v>
      </c>
      <c r="J221" s="10"/>
    </row>
    <row r="222" spans="3:10" ht="15.75" thickBot="1">
      <c r="C222" s="34"/>
      <c r="D222" s="40" t="s">
        <v>24</v>
      </c>
      <c r="E222" s="57"/>
      <c r="F222" s="57"/>
      <c r="G222" s="57"/>
      <c r="H222" s="57"/>
      <c r="I222" s="57"/>
      <c r="J222" s="2"/>
    </row>
    <row r="223" spans="3:10" ht="15.75" thickTop="1">
      <c r="C223" s="34"/>
      <c r="D223" s="44" t="s">
        <v>25</v>
      </c>
      <c r="E223" s="58">
        <v>2841</v>
      </c>
      <c r="F223" s="59"/>
      <c r="G223" s="38"/>
      <c r="H223" s="38"/>
      <c r="I223" s="38"/>
      <c r="J223" s="2"/>
    </row>
    <row r="224" spans="3:10" ht="15">
      <c r="C224" s="34"/>
      <c r="D224" s="44" t="s">
        <v>26</v>
      </c>
      <c r="E224" s="60">
        <f>IRR(E220:I220,0)</f>
        <v>0.16006382669125513</v>
      </c>
      <c r="F224" s="59"/>
      <c r="G224" s="38" t="s">
        <v>36</v>
      </c>
      <c r="H224" s="38"/>
      <c r="I224" s="38"/>
      <c r="J224" s="2"/>
    </row>
    <row r="225" spans="3:10" ht="15.75" thickBot="1">
      <c r="C225" s="34"/>
      <c r="D225" s="44" t="s">
        <v>27</v>
      </c>
      <c r="E225" s="61" t="s">
        <v>37</v>
      </c>
      <c r="F225" s="59"/>
      <c r="G225" s="38"/>
      <c r="H225" s="38"/>
      <c r="I225" s="38"/>
      <c r="J225" s="2"/>
    </row>
    <row r="226" spans="3:10" ht="15.75" thickTop="1">
      <c r="C226" s="1"/>
      <c r="D226" s="2"/>
      <c r="E226" s="15"/>
      <c r="F226" s="2"/>
      <c r="G226" s="2"/>
      <c r="H226" s="2"/>
      <c r="I226" s="2"/>
      <c r="J226" s="2"/>
    </row>
    <row r="228" spans="3:9" ht="15">
      <c r="C228" s="1"/>
      <c r="D228" s="2"/>
      <c r="E228" s="2"/>
      <c r="F228" s="2"/>
      <c r="G228" s="2"/>
      <c r="H228" s="2"/>
      <c r="I228" s="2"/>
    </row>
    <row r="229" spans="3:9" ht="15">
      <c r="C229" s="34"/>
      <c r="D229" s="35" t="s">
        <v>0</v>
      </c>
      <c r="E229" s="36"/>
      <c r="F229" s="36"/>
      <c r="G229" s="36"/>
      <c r="H229" s="37"/>
      <c r="I229" s="37"/>
    </row>
    <row r="230" spans="3:9" ht="15">
      <c r="C230" s="34"/>
      <c r="D230" s="38"/>
      <c r="E230" s="39" t="s">
        <v>1</v>
      </c>
      <c r="F230" s="38"/>
      <c r="G230" s="38"/>
      <c r="H230" s="38"/>
      <c r="I230" s="38"/>
    </row>
    <row r="231" spans="3:9" ht="15">
      <c r="C231" s="34"/>
      <c r="D231" s="38"/>
      <c r="E231" s="38"/>
      <c r="F231" s="38"/>
      <c r="G231" s="38"/>
      <c r="H231" s="38"/>
      <c r="I231" s="38"/>
    </row>
    <row r="232" spans="3:9" ht="15">
      <c r="C232" s="34"/>
      <c r="D232" s="34"/>
      <c r="E232" s="19">
        <v>2004</v>
      </c>
      <c r="F232" s="19">
        <v>2005</v>
      </c>
      <c r="G232" s="19">
        <v>2006</v>
      </c>
      <c r="H232" s="19">
        <v>2007</v>
      </c>
      <c r="I232" s="19">
        <v>2008</v>
      </c>
    </row>
    <row r="233" spans="3:9" ht="15">
      <c r="C233" s="34"/>
      <c r="D233" s="40" t="s">
        <v>2</v>
      </c>
      <c r="E233" s="41"/>
      <c r="F233" s="42"/>
      <c r="G233" s="43"/>
      <c r="H233" s="43"/>
      <c r="I233" s="43"/>
    </row>
    <row r="234" spans="3:9" ht="15">
      <c r="C234" s="34"/>
      <c r="D234" s="44" t="s">
        <v>3</v>
      </c>
      <c r="E234" s="45">
        <v>-12000</v>
      </c>
      <c r="F234" s="42"/>
      <c r="G234" s="43"/>
      <c r="H234" s="43"/>
      <c r="I234" s="43"/>
    </row>
    <row r="235" spans="3:9" ht="15">
      <c r="C235" s="34"/>
      <c r="D235" s="44" t="s">
        <v>4</v>
      </c>
      <c r="E235" s="45">
        <v>-8000</v>
      </c>
      <c r="F235" s="42"/>
      <c r="G235" s="43"/>
      <c r="H235" s="43"/>
      <c r="I235" s="43"/>
    </row>
    <row r="236" spans="3:9" ht="15">
      <c r="C236" s="34"/>
      <c r="D236" s="44" t="s">
        <v>5</v>
      </c>
      <c r="E236" s="45">
        <v>-6000</v>
      </c>
      <c r="F236" s="42"/>
      <c r="G236" s="43"/>
      <c r="H236" s="43"/>
      <c r="I236" s="43"/>
    </row>
    <row r="237" spans="3:9" ht="15">
      <c r="C237" s="34"/>
      <c r="D237" s="46"/>
      <c r="E237" s="47" t="s">
        <v>29</v>
      </c>
      <c r="F237" s="48"/>
      <c r="G237" s="38"/>
      <c r="H237" s="38"/>
      <c r="I237" s="38"/>
    </row>
    <row r="238" spans="3:9" ht="15">
      <c r="C238" s="34"/>
      <c r="D238" s="44" t="s">
        <v>6</v>
      </c>
      <c r="E238" s="45">
        <f>SUM(E234:E236)</f>
        <v>-26000</v>
      </c>
      <c r="F238" s="42"/>
      <c r="G238" s="43"/>
      <c r="H238" s="43"/>
      <c r="I238" s="43"/>
    </row>
    <row r="239" spans="3:9" ht="15">
      <c r="C239" s="34"/>
      <c r="D239" s="38"/>
      <c r="E239" s="49"/>
      <c r="F239" s="43"/>
      <c r="G239" s="43"/>
      <c r="H239" s="43"/>
      <c r="I239" s="43"/>
    </row>
    <row r="240" spans="3:9" ht="15">
      <c r="C240" s="34"/>
      <c r="D240" s="40" t="s">
        <v>7</v>
      </c>
      <c r="E240" s="50"/>
      <c r="F240" s="50"/>
      <c r="G240" s="43"/>
      <c r="H240" s="43"/>
      <c r="I240" s="43"/>
    </row>
    <row r="241" spans="3:9" ht="15">
      <c r="C241" s="34"/>
      <c r="D241" s="44" t="s">
        <v>8</v>
      </c>
      <c r="E241" s="51"/>
      <c r="F241" s="52">
        <v>50000</v>
      </c>
      <c r="G241" s="52">
        <f>F241</f>
        <v>50000</v>
      </c>
      <c r="H241" s="52">
        <f>F241</f>
        <v>50000</v>
      </c>
      <c r="I241" s="52">
        <f>F241</f>
        <v>50000</v>
      </c>
    </row>
    <row r="242" spans="3:9" ht="15">
      <c r="C242" s="34"/>
      <c r="D242" s="44" t="s">
        <v>9</v>
      </c>
      <c r="E242" s="51"/>
      <c r="F242" s="45">
        <v>-27000</v>
      </c>
      <c r="G242" s="45">
        <v>-27000</v>
      </c>
      <c r="H242" s="45">
        <v>-27000</v>
      </c>
      <c r="I242" s="45">
        <v>-27000</v>
      </c>
    </row>
    <row r="243" spans="3:9" ht="15">
      <c r="C243" s="34"/>
      <c r="D243" s="44" t="s">
        <v>10</v>
      </c>
      <c r="E243" s="51"/>
      <c r="F243" s="45">
        <v>-5000</v>
      </c>
      <c r="G243" s="45">
        <v>-5000</v>
      </c>
      <c r="H243" s="45">
        <v>-5000</v>
      </c>
      <c r="I243" s="45">
        <v>-5000</v>
      </c>
    </row>
    <row r="244" spans="3:9" ht="15">
      <c r="C244" s="34"/>
      <c r="D244" s="44" t="s">
        <v>11</v>
      </c>
      <c r="E244" s="51"/>
      <c r="F244" s="45">
        <v>-156</v>
      </c>
      <c r="G244" s="45">
        <v>-312</v>
      </c>
      <c r="H244" s="45">
        <v>-312</v>
      </c>
      <c r="I244" s="45">
        <v>-312</v>
      </c>
    </row>
    <row r="245" spans="3:9" ht="15">
      <c r="C245" s="34"/>
      <c r="D245" s="44" t="s">
        <v>12</v>
      </c>
      <c r="E245" s="51"/>
      <c r="F245" s="45">
        <v>-1600</v>
      </c>
      <c r="G245" s="45">
        <v>-2560</v>
      </c>
      <c r="H245" s="45">
        <v>-1520</v>
      </c>
      <c r="I245" s="45">
        <v>-960</v>
      </c>
    </row>
    <row r="246" spans="3:9" ht="15">
      <c r="C246" s="34"/>
      <c r="D246" s="46"/>
      <c r="E246" s="53"/>
      <c r="F246" s="47" t="s">
        <v>19</v>
      </c>
      <c r="G246" s="47" t="s">
        <v>19</v>
      </c>
      <c r="H246" s="47" t="s">
        <v>19</v>
      </c>
      <c r="I246" s="47" t="s">
        <v>30</v>
      </c>
    </row>
    <row r="247" spans="3:9" ht="15">
      <c r="C247" s="34"/>
      <c r="D247" s="44" t="s">
        <v>13</v>
      </c>
      <c r="E247" s="51"/>
      <c r="F247" s="45">
        <f>F241+(SUM(F242:F245))</f>
        <v>16244</v>
      </c>
      <c r="G247" s="45">
        <f>G241+(SUM(G242:G245))</f>
        <v>15128</v>
      </c>
      <c r="H247" s="45">
        <f>H241+(SUM(H242:H245))</f>
        <v>16168</v>
      </c>
      <c r="I247" s="45">
        <f>I241+(SUM(I242:I245))</f>
        <v>16728</v>
      </c>
    </row>
    <row r="248" spans="3:9" ht="15">
      <c r="C248" s="34"/>
      <c r="D248" s="44" t="s">
        <v>14</v>
      </c>
      <c r="E248" s="51"/>
      <c r="F248" s="45">
        <f>F247*0.4</f>
        <v>6497.6</v>
      </c>
      <c r="G248" s="45">
        <f>G247*0.4</f>
        <v>6051.200000000001</v>
      </c>
      <c r="H248" s="45">
        <f>H247*0.4</f>
        <v>6467.200000000001</v>
      </c>
      <c r="I248" s="45">
        <f>I247*0.4</f>
        <v>6691.200000000001</v>
      </c>
    </row>
    <row r="249" spans="3:9" ht="15">
      <c r="C249" s="34"/>
      <c r="D249" s="46"/>
      <c r="E249" s="53"/>
      <c r="F249" s="47" t="s">
        <v>19</v>
      </c>
      <c r="G249" s="47" t="s">
        <v>19</v>
      </c>
      <c r="H249" s="47" t="s">
        <v>19</v>
      </c>
      <c r="I249" s="47" t="s">
        <v>30</v>
      </c>
    </row>
    <row r="250" spans="3:9" ht="15">
      <c r="C250" s="34"/>
      <c r="D250" s="44" t="s">
        <v>15</v>
      </c>
      <c r="E250" s="51"/>
      <c r="F250" s="45">
        <f>F247-F248</f>
        <v>9746.4</v>
      </c>
      <c r="G250" s="45">
        <f>G247-G248</f>
        <v>9076.8</v>
      </c>
      <c r="H250" s="45">
        <f>H247-H248</f>
        <v>9700.8</v>
      </c>
      <c r="I250" s="45">
        <f>I247-I248</f>
        <v>10036.8</v>
      </c>
    </row>
    <row r="251" spans="3:9" ht="15">
      <c r="C251" s="34"/>
      <c r="D251" s="34"/>
      <c r="E251" s="43"/>
      <c r="F251" s="49"/>
      <c r="G251" s="49"/>
      <c r="H251" s="49"/>
      <c r="I251" s="49"/>
    </row>
    <row r="252" spans="3:9" ht="15">
      <c r="C252" s="34"/>
      <c r="D252" s="40" t="s">
        <v>16</v>
      </c>
      <c r="E252" s="43"/>
      <c r="F252" s="43"/>
      <c r="G252" s="43"/>
      <c r="H252" s="43"/>
      <c r="I252" s="43"/>
    </row>
    <row r="253" spans="3:9" ht="15">
      <c r="C253" s="34"/>
      <c r="D253" s="44" t="s">
        <v>17</v>
      </c>
      <c r="E253" s="51"/>
      <c r="F253" s="51"/>
      <c r="G253" s="51"/>
      <c r="H253" s="51"/>
      <c r="I253" s="52">
        <v>6000</v>
      </c>
    </row>
    <row r="254" spans="3:9" ht="15">
      <c r="C254" s="34"/>
      <c r="D254" s="44" t="s">
        <v>18</v>
      </c>
      <c r="E254" s="51"/>
      <c r="F254" s="51"/>
      <c r="G254" s="51"/>
      <c r="H254" s="51"/>
      <c r="I254" s="45">
        <v>10607</v>
      </c>
    </row>
    <row r="255" spans="3:9" ht="15">
      <c r="C255" s="34"/>
      <c r="D255" s="46"/>
      <c r="E255" s="54"/>
      <c r="F255" s="54"/>
      <c r="G255" s="54"/>
      <c r="H255" s="54"/>
      <c r="I255" s="47" t="s">
        <v>30</v>
      </c>
    </row>
    <row r="256" spans="3:9" ht="15">
      <c r="C256" s="34"/>
      <c r="D256" s="44" t="s">
        <v>20</v>
      </c>
      <c r="E256" s="51"/>
      <c r="F256" s="51"/>
      <c r="G256" s="51"/>
      <c r="H256" s="51"/>
      <c r="I256" s="45">
        <f>I253+I254</f>
        <v>16607</v>
      </c>
    </row>
    <row r="257" spans="3:9" ht="15">
      <c r="C257" s="34"/>
      <c r="D257" s="34"/>
      <c r="E257" s="43"/>
      <c r="F257" s="43"/>
      <c r="G257" s="43"/>
      <c r="H257" s="43"/>
      <c r="I257" s="49"/>
    </row>
    <row r="258" spans="3:9" ht="15">
      <c r="C258" s="34"/>
      <c r="D258" s="40" t="s">
        <v>21</v>
      </c>
      <c r="E258" s="43"/>
      <c r="F258" s="43"/>
      <c r="G258" s="43"/>
      <c r="H258" s="43"/>
      <c r="I258" s="43"/>
    </row>
    <row r="259" spans="3:9" ht="15">
      <c r="C259" s="34"/>
      <c r="D259" s="44" t="s">
        <v>22</v>
      </c>
      <c r="E259" s="52">
        <f>E238</f>
        <v>-26000</v>
      </c>
      <c r="F259" s="55">
        <f>F250</f>
        <v>9746.4</v>
      </c>
      <c r="G259" s="55">
        <f>G250</f>
        <v>9076.8</v>
      </c>
      <c r="H259" s="55">
        <f>H250</f>
        <v>9700.8</v>
      </c>
      <c r="I259" s="55">
        <f>I250+I256</f>
        <v>26643.8</v>
      </c>
    </row>
    <row r="260" spans="3:9" ht="15">
      <c r="C260" s="34"/>
      <c r="D260" s="34"/>
      <c r="E260" s="45" t="s">
        <v>28</v>
      </c>
      <c r="F260" s="56" t="s">
        <v>23</v>
      </c>
      <c r="G260" s="56" t="s">
        <v>23</v>
      </c>
      <c r="H260" s="56" t="s">
        <v>23</v>
      </c>
      <c r="I260" s="56" t="s">
        <v>23</v>
      </c>
    </row>
    <row r="261" spans="3:9" ht="15.75" thickBot="1">
      <c r="C261" s="34"/>
      <c r="D261" s="40" t="s">
        <v>24</v>
      </c>
      <c r="E261" s="57"/>
      <c r="F261" s="57"/>
      <c r="G261" s="57"/>
      <c r="H261" s="57"/>
      <c r="I261" s="57"/>
    </row>
    <row r="262" spans="3:9" ht="15.75" thickTop="1">
      <c r="C262" s="34"/>
      <c r="D262" s="44" t="s">
        <v>25</v>
      </c>
      <c r="E262" s="58">
        <v>13776</v>
      </c>
      <c r="F262" s="59"/>
      <c r="G262" s="38"/>
      <c r="H262" s="38"/>
      <c r="I262" s="38"/>
    </row>
    <row r="263" spans="3:9" ht="15">
      <c r="C263" s="34"/>
      <c r="D263" s="44" t="s">
        <v>26</v>
      </c>
      <c r="E263" s="60">
        <f>IRR(E259:I259,0)</f>
        <v>0.311789325329291</v>
      </c>
      <c r="F263" s="59"/>
      <c r="G263" s="38" t="s">
        <v>38</v>
      </c>
      <c r="H263" s="38"/>
      <c r="I263" s="38"/>
    </row>
    <row r="264" spans="3:9" ht="15.75" thickBot="1">
      <c r="C264" s="34"/>
      <c r="D264" s="44" t="s">
        <v>27</v>
      </c>
      <c r="E264" s="61" t="s">
        <v>39</v>
      </c>
      <c r="F264" s="59"/>
      <c r="G264" s="38"/>
      <c r="H264" s="38"/>
      <c r="I264" s="38"/>
    </row>
    <row r="265" spans="3:9" ht="15.75" thickTop="1">
      <c r="C265" s="1"/>
      <c r="D265" s="2"/>
      <c r="E265" s="15"/>
      <c r="F265" s="2"/>
      <c r="G265" s="2"/>
      <c r="H265" s="2"/>
      <c r="I265" s="2"/>
    </row>
    <row r="267" spans="3:10" ht="15">
      <c r="C267" s="1"/>
      <c r="D267" s="2"/>
      <c r="E267" s="2"/>
      <c r="F267" s="2"/>
      <c r="G267" s="2"/>
      <c r="H267" s="2"/>
      <c r="I267" s="2"/>
      <c r="J267" s="2"/>
    </row>
    <row r="268" spans="3:10" ht="15">
      <c r="C268" s="34"/>
      <c r="D268" s="35" t="s">
        <v>0</v>
      </c>
      <c r="E268" s="36"/>
      <c r="F268" s="36"/>
      <c r="G268" s="36"/>
      <c r="H268" s="37"/>
      <c r="I268" s="37"/>
      <c r="J268" s="2"/>
    </row>
    <row r="269" spans="3:10" ht="15">
      <c r="C269" s="34"/>
      <c r="D269" s="38"/>
      <c r="E269" s="39" t="s">
        <v>1</v>
      </c>
      <c r="F269" s="38"/>
      <c r="G269" s="38"/>
      <c r="H269" s="38"/>
      <c r="I269" s="38"/>
      <c r="J269" s="2"/>
    </row>
    <row r="270" spans="3:10" ht="15">
      <c r="C270" s="34"/>
      <c r="D270" s="38"/>
      <c r="E270" s="38"/>
      <c r="F270" s="38"/>
      <c r="G270" s="38"/>
      <c r="H270" s="38"/>
      <c r="I270" s="38"/>
      <c r="J270" s="2"/>
    </row>
    <row r="271" spans="3:10" ht="15">
      <c r="C271" s="34"/>
      <c r="D271" s="34"/>
      <c r="E271" s="19">
        <v>2004</v>
      </c>
      <c r="F271" s="19">
        <v>2005</v>
      </c>
      <c r="G271" s="19">
        <v>2006</v>
      </c>
      <c r="H271" s="19">
        <v>2007</v>
      </c>
      <c r="I271" s="19">
        <v>2008</v>
      </c>
      <c r="J271" s="2"/>
    </row>
    <row r="272" spans="3:10" ht="15">
      <c r="C272" s="34"/>
      <c r="D272" s="40" t="s">
        <v>2</v>
      </c>
      <c r="E272" s="41"/>
      <c r="F272" s="42"/>
      <c r="G272" s="43"/>
      <c r="H272" s="43"/>
      <c r="I272" s="43"/>
      <c r="J272" s="2"/>
    </row>
    <row r="273" spans="3:10" ht="15">
      <c r="C273" s="34"/>
      <c r="D273" s="44" t="s">
        <v>3</v>
      </c>
      <c r="E273" s="45">
        <v>-12000</v>
      </c>
      <c r="F273" s="42"/>
      <c r="G273" s="43"/>
      <c r="H273" s="43"/>
      <c r="I273" s="43"/>
      <c r="J273" s="2"/>
    </row>
    <row r="274" spans="3:10" ht="15">
      <c r="C274" s="34"/>
      <c r="D274" s="44" t="s">
        <v>4</v>
      </c>
      <c r="E274" s="45">
        <v>-8000</v>
      </c>
      <c r="F274" s="42"/>
      <c r="G274" s="43"/>
      <c r="H274" s="43"/>
      <c r="I274" s="43"/>
      <c r="J274" s="2"/>
    </row>
    <row r="275" spans="3:10" ht="15">
      <c r="C275" s="34"/>
      <c r="D275" s="44" t="s">
        <v>5</v>
      </c>
      <c r="E275" s="45">
        <v>-6000</v>
      </c>
      <c r="F275" s="42"/>
      <c r="G275" s="43"/>
      <c r="H275" s="43"/>
      <c r="I275" s="43"/>
      <c r="J275" s="2"/>
    </row>
    <row r="276" spans="3:10" ht="15">
      <c r="C276" s="34"/>
      <c r="D276" s="46"/>
      <c r="E276" s="47" t="s">
        <v>29</v>
      </c>
      <c r="F276" s="48"/>
      <c r="G276" s="38"/>
      <c r="H276" s="38"/>
      <c r="I276" s="38"/>
      <c r="J276" s="2"/>
    </row>
    <row r="277" spans="3:10" ht="15">
      <c r="C277" s="34"/>
      <c r="D277" s="44" t="s">
        <v>6</v>
      </c>
      <c r="E277" s="45">
        <f>SUM(E273:E275)</f>
        <v>-26000</v>
      </c>
      <c r="F277" s="42"/>
      <c r="G277" s="43"/>
      <c r="H277" s="43"/>
      <c r="I277" s="43"/>
      <c r="J277" s="2"/>
    </row>
    <row r="278" spans="3:10" ht="15">
      <c r="C278" s="34"/>
      <c r="D278" s="38"/>
      <c r="E278" s="49"/>
      <c r="F278" s="43"/>
      <c r="G278" s="43"/>
      <c r="H278" s="43"/>
      <c r="I278" s="43"/>
      <c r="J278" s="2"/>
    </row>
    <row r="279" spans="3:10" ht="15">
      <c r="C279" s="34"/>
      <c r="D279" s="40" t="s">
        <v>7</v>
      </c>
      <c r="E279" s="50"/>
      <c r="F279" s="50"/>
      <c r="G279" s="43"/>
      <c r="H279" s="43"/>
      <c r="I279" s="43"/>
      <c r="J279" s="2"/>
    </row>
    <row r="280" spans="3:10" ht="15">
      <c r="C280" s="34"/>
      <c r="D280" s="44" t="s">
        <v>8</v>
      </c>
      <c r="E280" s="51"/>
      <c r="F280" s="52">
        <v>50000</v>
      </c>
      <c r="G280" s="52">
        <f>F280</f>
        <v>50000</v>
      </c>
      <c r="H280" s="52">
        <f>F280</f>
        <v>50000</v>
      </c>
      <c r="I280" s="52">
        <f>F280</f>
        <v>50000</v>
      </c>
      <c r="J280" s="10"/>
    </row>
    <row r="281" spans="3:10" ht="15">
      <c r="C281" s="34"/>
      <c r="D281" s="44" t="s">
        <v>9</v>
      </c>
      <c r="E281" s="51"/>
      <c r="F281" s="45">
        <v>-30000</v>
      </c>
      <c r="G281" s="45">
        <v>-30000</v>
      </c>
      <c r="H281" s="45">
        <v>-30000</v>
      </c>
      <c r="I281" s="45">
        <v>-30000</v>
      </c>
      <c r="J281" s="10"/>
    </row>
    <row r="282" spans="3:10" ht="15">
      <c r="C282" s="34"/>
      <c r="D282" s="44" t="s">
        <v>10</v>
      </c>
      <c r="E282" s="51"/>
      <c r="F282" s="45">
        <v>-5000</v>
      </c>
      <c r="G282" s="45">
        <v>-5000</v>
      </c>
      <c r="H282" s="45">
        <v>-5000</v>
      </c>
      <c r="I282" s="45">
        <v>-5000</v>
      </c>
      <c r="J282" s="10"/>
    </row>
    <row r="283" spans="3:10" ht="15">
      <c r="C283" s="34"/>
      <c r="D283" s="44" t="s">
        <v>11</v>
      </c>
      <c r="E283" s="51"/>
      <c r="F283" s="45">
        <v>-156</v>
      </c>
      <c r="G283" s="45">
        <v>-312</v>
      </c>
      <c r="H283" s="45">
        <v>-312</v>
      </c>
      <c r="I283" s="45">
        <v>-312</v>
      </c>
      <c r="J283" s="10"/>
    </row>
    <row r="284" spans="3:10" ht="15">
      <c r="C284" s="34"/>
      <c r="D284" s="44" t="s">
        <v>12</v>
      </c>
      <c r="E284" s="51"/>
      <c r="F284" s="45">
        <v>-1600</v>
      </c>
      <c r="G284" s="45">
        <v>-2560</v>
      </c>
      <c r="H284" s="45">
        <v>-1520</v>
      </c>
      <c r="I284" s="45">
        <v>-960</v>
      </c>
      <c r="J284" s="10"/>
    </row>
    <row r="285" spans="3:10" ht="15">
      <c r="C285" s="34"/>
      <c r="D285" s="46"/>
      <c r="E285" s="53"/>
      <c r="F285" s="47" t="s">
        <v>19</v>
      </c>
      <c r="G285" s="47" t="s">
        <v>19</v>
      </c>
      <c r="H285" s="47" t="s">
        <v>19</v>
      </c>
      <c r="I285" s="47" t="s">
        <v>30</v>
      </c>
      <c r="J285" s="10"/>
    </row>
    <row r="286" spans="3:10" ht="15">
      <c r="C286" s="34"/>
      <c r="D286" s="44" t="s">
        <v>13</v>
      </c>
      <c r="E286" s="51"/>
      <c r="F286" s="45">
        <f>F280+(SUM(F281:F284))</f>
        <v>13244</v>
      </c>
      <c r="G286" s="45">
        <f>G280+(SUM(G281:G284))</f>
        <v>12128</v>
      </c>
      <c r="H286" s="45">
        <f>H280+(SUM(H281:H284))</f>
        <v>13168</v>
      </c>
      <c r="I286" s="45">
        <f>I280+(SUM(I281:I284))</f>
        <v>13728</v>
      </c>
      <c r="J286" s="10"/>
    </row>
    <row r="287" spans="3:10" ht="15">
      <c r="C287" s="34"/>
      <c r="D287" s="44" t="s">
        <v>14</v>
      </c>
      <c r="E287" s="51"/>
      <c r="F287" s="45">
        <f>F286*0.4</f>
        <v>5297.6</v>
      </c>
      <c r="G287" s="45">
        <f>G286*0.4</f>
        <v>4851.2</v>
      </c>
      <c r="H287" s="45">
        <f>H286*0.4</f>
        <v>5267.200000000001</v>
      </c>
      <c r="I287" s="45">
        <f>I286*0.4</f>
        <v>5491.200000000001</v>
      </c>
      <c r="J287" s="10"/>
    </row>
    <row r="288" spans="3:10" ht="15">
      <c r="C288" s="34"/>
      <c r="D288" s="46"/>
      <c r="E288" s="53"/>
      <c r="F288" s="47" t="s">
        <v>19</v>
      </c>
      <c r="G288" s="47" t="s">
        <v>19</v>
      </c>
      <c r="H288" s="47" t="s">
        <v>19</v>
      </c>
      <c r="I288" s="47" t="s">
        <v>30</v>
      </c>
      <c r="J288" s="10"/>
    </row>
    <row r="289" spans="3:10" ht="15">
      <c r="C289" s="34"/>
      <c r="D289" s="44" t="s">
        <v>15</v>
      </c>
      <c r="E289" s="51"/>
      <c r="F289" s="45">
        <f>F286-F287</f>
        <v>7946.4</v>
      </c>
      <c r="G289" s="45">
        <f>G286-G287</f>
        <v>7276.8</v>
      </c>
      <c r="H289" s="45">
        <f>H286-H287</f>
        <v>7900.799999999999</v>
      </c>
      <c r="I289" s="45">
        <f>I286-I287</f>
        <v>8236.8</v>
      </c>
      <c r="J289" s="10"/>
    </row>
    <row r="290" spans="3:10" ht="15">
      <c r="C290" s="34"/>
      <c r="D290" s="34"/>
      <c r="E290" s="43"/>
      <c r="F290" s="49"/>
      <c r="G290" s="49"/>
      <c r="H290" s="49"/>
      <c r="I290" s="49"/>
      <c r="J290" s="2"/>
    </row>
    <row r="291" spans="3:10" ht="15">
      <c r="C291" s="34"/>
      <c r="D291" s="40" t="s">
        <v>16</v>
      </c>
      <c r="E291" s="43"/>
      <c r="F291" s="43"/>
      <c r="G291" s="43"/>
      <c r="H291" s="43"/>
      <c r="I291" s="43"/>
      <c r="J291" s="2"/>
    </row>
    <row r="292" spans="3:10" ht="15">
      <c r="C292" s="34"/>
      <c r="D292" s="44" t="s">
        <v>17</v>
      </c>
      <c r="E292" s="51"/>
      <c r="F292" s="51"/>
      <c r="G292" s="51"/>
      <c r="H292" s="51"/>
      <c r="I292" s="52">
        <v>6000</v>
      </c>
      <c r="J292" s="10"/>
    </row>
    <row r="293" spans="3:10" ht="15">
      <c r="C293" s="34"/>
      <c r="D293" s="44" t="s">
        <v>18</v>
      </c>
      <c r="E293" s="51"/>
      <c r="F293" s="51"/>
      <c r="G293" s="51"/>
      <c r="H293" s="51"/>
      <c r="I293" s="45">
        <v>10607</v>
      </c>
      <c r="J293" s="10"/>
    </row>
    <row r="294" spans="3:10" ht="15">
      <c r="C294" s="34"/>
      <c r="D294" s="46"/>
      <c r="E294" s="54"/>
      <c r="F294" s="54"/>
      <c r="G294" s="54"/>
      <c r="H294" s="54"/>
      <c r="I294" s="47" t="s">
        <v>30</v>
      </c>
      <c r="J294" s="10"/>
    </row>
    <row r="295" spans="3:10" ht="15">
      <c r="C295" s="34"/>
      <c r="D295" s="44" t="s">
        <v>20</v>
      </c>
      <c r="E295" s="51"/>
      <c r="F295" s="51"/>
      <c r="G295" s="51"/>
      <c r="H295" s="51"/>
      <c r="I295" s="45">
        <f>I292+I293</f>
        <v>16607</v>
      </c>
      <c r="J295" s="10"/>
    </row>
    <row r="296" spans="3:10" ht="15">
      <c r="C296" s="34"/>
      <c r="D296" s="34"/>
      <c r="E296" s="43"/>
      <c r="F296" s="43"/>
      <c r="G296" s="43"/>
      <c r="H296" s="43"/>
      <c r="I296" s="49"/>
      <c r="J296" s="2"/>
    </row>
    <row r="297" spans="3:10" ht="15">
      <c r="C297" s="34"/>
      <c r="D297" s="40" t="s">
        <v>21</v>
      </c>
      <c r="E297" s="43"/>
      <c r="F297" s="43"/>
      <c r="G297" s="43"/>
      <c r="H297" s="43"/>
      <c r="I297" s="43"/>
      <c r="J297" s="2"/>
    </row>
    <row r="298" spans="3:10" ht="15">
      <c r="C298" s="34"/>
      <c r="D298" s="44" t="s">
        <v>22</v>
      </c>
      <c r="E298" s="52">
        <f>E277</f>
        <v>-26000</v>
      </c>
      <c r="F298" s="55">
        <f>F289</f>
        <v>7946.4</v>
      </c>
      <c r="G298" s="55">
        <f>G289</f>
        <v>7276.8</v>
      </c>
      <c r="H298" s="55">
        <f>H289</f>
        <v>7900.799999999999</v>
      </c>
      <c r="I298" s="55">
        <f>I289+I295</f>
        <v>24843.8</v>
      </c>
      <c r="J298" s="10"/>
    </row>
    <row r="299" spans="3:10" ht="15">
      <c r="C299" s="34"/>
      <c r="D299" s="34"/>
      <c r="E299" s="45" t="s">
        <v>28</v>
      </c>
      <c r="F299" s="56" t="s">
        <v>23</v>
      </c>
      <c r="G299" s="56" t="s">
        <v>23</v>
      </c>
      <c r="H299" s="56" t="s">
        <v>23</v>
      </c>
      <c r="I299" s="56" t="s">
        <v>23</v>
      </c>
      <c r="J299" s="10"/>
    </row>
    <row r="300" spans="3:10" ht="15.75" thickBot="1">
      <c r="C300" s="34"/>
      <c r="D300" s="40" t="s">
        <v>24</v>
      </c>
      <c r="E300" s="57"/>
      <c r="F300" s="57"/>
      <c r="G300" s="57"/>
      <c r="H300" s="57"/>
      <c r="I300" s="57"/>
      <c r="J300" s="2"/>
    </row>
    <row r="301" spans="3:10" ht="15.75" thickTop="1">
      <c r="C301" s="34"/>
      <c r="D301" s="44" t="s">
        <v>40</v>
      </c>
      <c r="E301" s="58">
        <v>7275</v>
      </c>
      <c r="F301" s="59"/>
      <c r="G301" s="38"/>
      <c r="H301" s="38"/>
      <c r="I301" s="38"/>
      <c r="J301" s="2"/>
    </row>
    <row r="302" spans="3:10" ht="15">
      <c r="C302" s="34"/>
      <c r="D302" s="44" t="s">
        <v>26</v>
      </c>
      <c r="E302" s="60">
        <f>IRR(E298:I298,0)</f>
        <v>0.23637529950427477</v>
      </c>
      <c r="F302" s="59"/>
      <c r="G302" s="38" t="s">
        <v>41</v>
      </c>
      <c r="H302" s="38"/>
      <c r="I302" s="38"/>
      <c r="J302" s="2"/>
    </row>
    <row r="303" spans="3:10" ht="15.75" thickBot="1">
      <c r="C303" s="34"/>
      <c r="D303" s="44" t="s">
        <v>27</v>
      </c>
      <c r="E303" s="61" t="s">
        <v>42</v>
      </c>
      <c r="F303" s="59"/>
      <c r="G303" s="38"/>
      <c r="H303" s="38"/>
      <c r="I303" s="38"/>
      <c r="J303" s="2"/>
    </row>
    <row r="304" spans="3:10" ht="15.75" thickTop="1">
      <c r="C304" s="1"/>
      <c r="D304" s="2"/>
      <c r="E304" s="15"/>
      <c r="F304" s="2"/>
      <c r="G304" s="2"/>
      <c r="H304" s="2"/>
      <c r="I304" s="2"/>
      <c r="J304" s="2"/>
    </row>
    <row r="305" spans="3:10" ht="15">
      <c r="C305" s="1"/>
      <c r="D305" s="2"/>
      <c r="E305" s="2"/>
      <c r="F305" s="2"/>
      <c r="G305" s="2"/>
      <c r="H305" s="2"/>
      <c r="I305" s="2"/>
      <c r="J305" s="2"/>
    </row>
    <row r="306" spans="3:10" ht="15">
      <c r="C306" s="34"/>
      <c r="D306" s="35" t="s">
        <v>0</v>
      </c>
      <c r="E306" s="36"/>
      <c r="F306" s="36"/>
      <c r="G306" s="36"/>
      <c r="H306" s="37"/>
      <c r="I306" s="37"/>
      <c r="J306" s="2"/>
    </row>
    <row r="307" spans="3:10" ht="15">
      <c r="C307" s="34"/>
      <c r="D307" s="38"/>
      <c r="E307" s="39" t="s">
        <v>1</v>
      </c>
      <c r="F307" s="38"/>
      <c r="G307" s="38"/>
      <c r="H307" s="38"/>
      <c r="I307" s="38"/>
      <c r="J307" s="2"/>
    </row>
    <row r="308" spans="3:10" ht="15">
      <c r="C308" s="34"/>
      <c r="D308" s="38"/>
      <c r="E308" s="38"/>
      <c r="F308" s="38"/>
      <c r="G308" s="38"/>
      <c r="H308" s="38"/>
      <c r="I308" s="38"/>
      <c r="J308" s="2"/>
    </row>
    <row r="309" spans="3:10" ht="15">
      <c r="C309" s="34"/>
      <c r="D309" s="34"/>
      <c r="E309" s="19">
        <v>2004</v>
      </c>
      <c r="F309" s="19">
        <v>2005</v>
      </c>
      <c r="G309" s="19">
        <v>2006</v>
      </c>
      <c r="H309" s="19">
        <v>2007</v>
      </c>
      <c r="I309" s="19">
        <v>2008</v>
      </c>
      <c r="J309" s="2"/>
    </row>
    <row r="310" spans="3:10" ht="15">
      <c r="C310" s="34"/>
      <c r="D310" s="40" t="s">
        <v>2</v>
      </c>
      <c r="E310" s="41"/>
      <c r="F310" s="42"/>
      <c r="G310" s="43"/>
      <c r="H310" s="43"/>
      <c r="I310" s="43"/>
      <c r="J310" s="2"/>
    </row>
    <row r="311" spans="3:10" ht="15">
      <c r="C311" s="34"/>
      <c r="D311" s="44" t="s">
        <v>3</v>
      </c>
      <c r="E311" s="45">
        <v>-12000</v>
      </c>
      <c r="F311" s="42"/>
      <c r="G311" s="43"/>
      <c r="H311" s="43"/>
      <c r="I311" s="43"/>
      <c r="J311" s="2"/>
    </row>
    <row r="312" spans="3:10" ht="15">
      <c r="C312" s="34"/>
      <c r="D312" s="44" t="s">
        <v>4</v>
      </c>
      <c r="E312" s="45">
        <v>-8000</v>
      </c>
      <c r="F312" s="42"/>
      <c r="G312" s="43"/>
      <c r="H312" s="43"/>
      <c r="I312" s="43"/>
      <c r="J312" s="2"/>
    </row>
    <row r="313" spans="3:10" ht="15">
      <c r="C313" s="34"/>
      <c r="D313" s="44" t="s">
        <v>5</v>
      </c>
      <c r="E313" s="45">
        <v>-6000</v>
      </c>
      <c r="F313" s="42"/>
      <c r="G313" s="43"/>
      <c r="H313" s="43"/>
      <c r="I313" s="43"/>
      <c r="J313" s="2"/>
    </row>
    <row r="314" spans="3:10" ht="15">
      <c r="C314" s="34"/>
      <c r="D314" s="46"/>
      <c r="E314" s="47" t="s">
        <v>29</v>
      </c>
      <c r="F314" s="48"/>
      <c r="G314" s="38"/>
      <c r="H314" s="38"/>
      <c r="I314" s="38"/>
      <c r="J314" s="2"/>
    </row>
    <row r="315" spans="3:10" ht="15">
      <c r="C315" s="34"/>
      <c r="D315" s="44" t="s">
        <v>6</v>
      </c>
      <c r="E315" s="45">
        <f>SUM(E311:E313)</f>
        <v>-26000</v>
      </c>
      <c r="F315" s="42"/>
      <c r="G315" s="43"/>
      <c r="H315" s="43"/>
      <c r="I315" s="43"/>
      <c r="J315" s="2"/>
    </row>
    <row r="316" spans="3:10" ht="15">
      <c r="C316" s="34"/>
      <c r="D316" s="38"/>
      <c r="E316" s="49"/>
      <c r="F316" s="43"/>
      <c r="G316" s="43"/>
      <c r="H316" s="43"/>
      <c r="I316" s="43"/>
      <c r="J316" s="2"/>
    </row>
    <row r="317" spans="3:10" ht="15">
      <c r="C317" s="34"/>
      <c r="D317" s="40" t="s">
        <v>7</v>
      </c>
      <c r="E317" s="50"/>
      <c r="F317" s="50"/>
      <c r="G317" s="43"/>
      <c r="H317" s="43"/>
      <c r="I317" s="43"/>
      <c r="J317" s="2"/>
    </row>
    <row r="318" spans="3:10" ht="15">
      <c r="C318" s="34"/>
      <c r="D318" s="44" t="s">
        <v>8</v>
      </c>
      <c r="E318" s="51"/>
      <c r="F318" s="52">
        <v>50000</v>
      </c>
      <c r="G318" s="52">
        <f>F318</f>
        <v>50000</v>
      </c>
      <c r="H318" s="52">
        <f>F318</f>
        <v>50000</v>
      </c>
      <c r="I318" s="52">
        <f>F318</f>
        <v>50000</v>
      </c>
      <c r="J318" s="10"/>
    </row>
    <row r="319" spans="3:10" ht="15">
      <c r="C319" s="34"/>
      <c r="D319" s="44" t="s">
        <v>9</v>
      </c>
      <c r="E319" s="51"/>
      <c r="F319" s="45">
        <v>-30000</v>
      </c>
      <c r="G319" s="45">
        <v>-30000</v>
      </c>
      <c r="H319" s="45">
        <v>-30000</v>
      </c>
      <c r="I319" s="45">
        <v>-30000</v>
      </c>
      <c r="J319" s="10"/>
    </row>
    <row r="320" spans="3:10" ht="15">
      <c r="C320" s="34"/>
      <c r="D320" s="44" t="s">
        <v>10</v>
      </c>
      <c r="E320" s="51"/>
      <c r="F320" s="45">
        <v>-5000</v>
      </c>
      <c r="G320" s="45">
        <v>-5000</v>
      </c>
      <c r="H320" s="45">
        <v>-5000</v>
      </c>
      <c r="I320" s="45">
        <v>-5000</v>
      </c>
      <c r="J320" s="10"/>
    </row>
    <row r="321" spans="3:10" ht="15">
      <c r="C321" s="34"/>
      <c r="D321" s="44" t="s">
        <v>11</v>
      </c>
      <c r="E321" s="51"/>
      <c r="F321" s="45">
        <v>-156</v>
      </c>
      <c r="G321" s="45">
        <v>-312</v>
      </c>
      <c r="H321" s="45">
        <v>-312</v>
      </c>
      <c r="I321" s="45">
        <v>-312</v>
      </c>
      <c r="J321" s="10"/>
    </row>
    <row r="322" spans="3:10" ht="15">
      <c r="C322" s="34"/>
      <c r="D322" s="44" t="s">
        <v>12</v>
      </c>
      <c r="E322" s="51"/>
      <c r="F322" s="45">
        <v>-1600</v>
      </c>
      <c r="G322" s="45">
        <v>-2560</v>
      </c>
      <c r="H322" s="45">
        <v>-1520</v>
      </c>
      <c r="I322" s="45">
        <v>-960</v>
      </c>
      <c r="J322" s="10"/>
    </row>
    <row r="323" spans="3:10" ht="15">
      <c r="C323" s="34"/>
      <c r="D323" s="46"/>
      <c r="E323" s="53"/>
      <c r="F323" s="47" t="s">
        <v>19</v>
      </c>
      <c r="G323" s="47" t="s">
        <v>19</v>
      </c>
      <c r="H323" s="47" t="s">
        <v>19</v>
      </c>
      <c r="I323" s="47" t="s">
        <v>30</v>
      </c>
      <c r="J323" s="10"/>
    </row>
    <row r="324" spans="3:10" ht="15">
      <c r="C324" s="34"/>
      <c r="D324" s="44" t="s">
        <v>13</v>
      </c>
      <c r="E324" s="51"/>
      <c r="F324" s="45">
        <f>F318+(SUM(F319:F322))</f>
        <v>13244</v>
      </c>
      <c r="G324" s="45">
        <f>G318+(SUM(G319:G322))</f>
        <v>12128</v>
      </c>
      <c r="H324" s="45">
        <f>H318+(SUM(H319:H322))</f>
        <v>13168</v>
      </c>
      <c r="I324" s="45">
        <f>I318+(SUM(I319:I322))</f>
        <v>13728</v>
      </c>
      <c r="J324" s="10"/>
    </row>
    <row r="325" spans="3:10" ht="15">
      <c r="C325" s="34"/>
      <c r="D325" s="44" t="s">
        <v>14</v>
      </c>
      <c r="E325" s="51"/>
      <c r="F325" s="45">
        <f>F324*0.4</f>
        <v>5297.6</v>
      </c>
      <c r="G325" s="45">
        <f>G324*0.4</f>
        <v>4851.2</v>
      </c>
      <c r="H325" s="45">
        <f>H324*0.4</f>
        <v>5267.200000000001</v>
      </c>
      <c r="I325" s="45">
        <f>I324*0.4</f>
        <v>5491.200000000001</v>
      </c>
      <c r="J325" s="10"/>
    </row>
    <row r="326" spans="3:10" ht="15">
      <c r="C326" s="34"/>
      <c r="D326" s="46"/>
      <c r="E326" s="53"/>
      <c r="F326" s="47" t="s">
        <v>19</v>
      </c>
      <c r="G326" s="47" t="s">
        <v>19</v>
      </c>
      <c r="H326" s="47" t="s">
        <v>19</v>
      </c>
      <c r="I326" s="47" t="s">
        <v>30</v>
      </c>
      <c r="J326" s="10"/>
    </row>
    <row r="327" spans="3:10" ht="15">
      <c r="C327" s="34"/>
      <c r="D327" s="44" t="s">
        <v>15</v>
      </c>
      <c r="E327" s="51"/>
      <c r="F327" s="45">
        <f>F324-F325</f>
        <v>7946.4</v>
      </c>
      <c r="G327" s="45">
        <f>G324-G325</f>
        <v>7276.8</v>
      </c>
      <c r="H327" s="45">
        <f>H324-H325</f>
        <v>7900.799999999999</v>
      </c>
      <c r="I327" s="45">
        <f>I324-I325</f>
        <v>8236.8</v>
      </c>
      <c r="J327" s="10"/>
    </row>
    <row r="328" spans="3:10" ht="15">
      <c r="C328" s="34"/>
      <c r="D328" s="34"/>
      <c r="E328" s="43"/>
      <c r="F328" s="49"/>
      <c r="G328" s="49"/>
      <c r="H328" s="49"/>
      <c r="I328" s="49"/>
      <c r="J328" s="2"/>
    </row>
    <row r="329" spans="3:10" ht="15">
      <c r="C329" s="34"/>
      <c r="D329" s="40" t="s">
        <v>16</v>
      </c>
      <c r="E329" s="43"/>
      <c r="F329" s="43"/>
      <c r="G329" s="43"/>
      <c r="H329" s="43"/>
      <c r="I329" s="43"/>
      <c r="J329" s="2"/>
    </row>
    <row r="330" spans="3:10" ht="15">
      <c r="C330" s="34"/>
      <c r="D330" s="44" t="s">
        <v>17</v>
      </c>
      <c r="E330" s="51"/>
      <c r="F330" s="51"/>
      <c r="G330" s="51"/>
      <c r="H330" s="51"/>
      <c r="I330" s="52">
        <v>6000</v>
      </c>
      <c r="J330" s="10"/>
    </row>
    <row r="331" spans="3:10" ht="15">
      <c r="C331" s="34"/>
      <c r="D331" s="44" t="s">
        <v>18</v>
      </c>
      <c r="E331" s="51"/>
      <c r="F331" s="51"/>
      <c r="G331" s="51"/>
      <c r="H331" s="51"/>
      <c r="I331" s="45">
        <v>10607</v>
      </c>
      <c r="J331" s="10"/>
    </row>
    <row r="332" spans="3:10" ht="15">
      <c r="C332" s="34"/>
      <c r="D332" s="46"/>
      <c r="E332" s="54"/>
      <c r="F332" s="54"/>
      <c r="G332" s="54"/>
      <c r="H332" s="54"/>
      <c r="I332" s="47" t="s">
        <v>30</v>
      </c>
      <c r="J332" s="10"/>
    </row>
    <row r="333" spans="3:10" ht="15">
      <c r="C333" s="34"/>
      <c r="D333" s="44" t="s">
        <v>20</v>
      </c>
      <c r="E333" s="51"/>
      <c r="F333" s="51"/>
      <c r="G333" s="51"/>
      <c r="H333" s="51"/>
      <c r="I333" s="45">
        <f>I330+I331</f>
        <v>16607</v>
      </c>
      <c r="J333" s="10"/>
    </row>
    <row r="334" spans="3:10" ht="15">
      <c r="C334" s="34"/>
      <c r="D334" s="34"/>
      <c r="E334" s="43"/>
      <c r="F334" s="43"/>
      <c r="G334" s="43"/>
      <c r="H334" s="43"/>
      <c r="I334" s="49"/>
      <c r="J334" s="2"/>
    </row>
    <row r="335" spans="3:10" ht="15">
      <c r="C335" s="34"/>
      <c r="D335" s="40" t="s">
        <v>21</v>
      </c>
      <c r="E335" s="43"/>
      <c r="F335" s="43"/>
      <c r="G335" s="43"/>
      <c r="H335" s="43"/>
      <c r="I335" s="43"/>
      <c r="J335" s="2"/>
    </row>
    <row r="336" spans="3:10" ht="15">
      <c r="C336" s="34"/>
      <c r="D336" s="44" t="s">
        <v>22</v>
      </c>
      <c r="E336" s="52">
        <f>E315</f>
        <v>-26000</v>
      </c>
      <c r="F336" s="55">
        <f>F327</f>
        <v>7946.4</v>
      </c>
      <c r="G336" s="55">
        <f>G327</f>
        <v>7276.8</v>
      </c>
      <c r="H336" s="55">
        <f>H327</f>
        <v>7900.799999999999</v>
      </c>
      <c r="I336" s="55">
        <f>I327+I333</f>
        <v>24843.8</v>
      </c>
      <c r="J336" s="10"/>
    </row>
    <row r="337" spans="3:10" ht="15">
      <c r="C337" s="34"/>
      <c r="D337" s="34"/>
      <c r="E337" s="45" t="s">
        <v>28</v>
      </c>
      <c r="F337" s="56" t="s">
        <v>23</v>
      </c>
      <c r="G337" s="56" t="s">
        <v>23</v>
      </c>
      <c r="H337" s="56" t="s">
        <v>23</v>
      </c>
      <c r="I337" s="56" t="s">
        <v>23</v>
      </c>
      <c r="J337" s="10"/>
    </row>
    <row r="338" spans="3:10" ht="15.75" thickBot="1">
      <c r="C338" s="34"/>
      <c r="D338" s="40" t="s">
        <v>24</v>
      </c>
      <c r="E338" s="57"/>
      <c r="F338" s="57"/>
      <c r="G338" s="57"/>
      <c r="H338" s="57"/>
      <c r="I338" s="57"/>
      <c r="J338" s="2"/>
    </row>
    <row r="339" spans="3:10" ht="15.75" thickTop="1">
      <c r="C339" s="34"/>
      <c r="D339" s="44" t="s">
        <v>43</v>
      </c>
      <c r="E339" s="58">
        <v>10334</v>
      </c>
      <c r="F339" s="59"/>
      <c r="G339" s="38"/>
      <c r="H339" s="38"/>
      <c r="I339" s="38"/>
      <c r="J339" s="2"/>
    </row>
    <row r="340" spans="3:10" ht="15">
      <c r="C340" s="34"/>
      <c r="D340" s="44" t="s">
        <v>26</v>
      </c>
      <c r="E340" s="60">
        <f>IRR(E336:I336,0)</f>
        <v>0.23637529950427477</v>
      </c>
      <c r="F340" s="59"/>
      <c r="G340" s="38" t="s">
        <v>44</v>
      </c>
      <c r="H340" s="38"/>
      <c r="I340" s="38"/>
      <c r="J340" s="2"/>
    </row>
    <row r="341" spans="3:10" ht="15.75" thickBot="1">
      <c r="C341" s="34"/>
      <c r="D341" s="44" t="s">
        <v>27</v>
      </c>
      <c r="E341" s="61" t="s">
        <v>42</v>
      </c>
      <c r="F341" s="59"/>
      <c r="G341" s="38"/>
      <c r="H341" s="38"/>
      <c r="I341" s="38"/>
      <c r="J341" s="2"/>
    </row>
    <row r="342" spans="3:10" ht="15.75" thickTop="1">
      <c r="C342" s="1"/>
      <c r="D342" s="2"/>
      <c r="E342" s="15"/>
      <c r="F342" s="2"/>
      <c r="G342" s="2"/>
      <c r="H342" s="2"/>
      <c r="I342" s="2"/>
      <c r="J342" s="2"/>
    </row>
    <row r="384" spans="3:10" ht="15">
      <c r="C384" s="1"/>
      <c r="D384" s="2"/>
      <c r="E384" s="2"/>
      <c r="F384" s="2"/>
      <c r="G384" s="2"/>
      <c r="H384" s="2"/>
      <c r="I384" s="2"/>
      <c r="J384" s="2"/>
    </row>
    <row r="385" spans="3:10" ht="15">
      <c r="C385" s="34"/>
      <c r="D385" s="35" t="s">
        <v>0</v>
      </c>
      <c r="E385" s="36"/>
      <c r="F385" s="36"/>
      <c r="G385" s="36"/>
      <c r="H385" s="37"/>
      <c r="I385" s="37"/>
      <c r="J385" s="2"/>
    </row>
    <row r="386" spans="3:10" ht="15">
      <c r="C386" s="34"/>
      <c r="D386" s="38"/>
      <c r="E386" s="39" t="s">
        <v>1</v>
      </c>
      <c r="F386" s="38"/>
      <c r="G386" s="38"/>
      <c r="H386" s="38"/>
      <c r="I386" s="38"/>
      <c r="J386" s="2"/>
    </row>
    <row r="387" spans="3:10" ht="15">
      <c r="C387" s="34"/>
      <c r="D387" s="38"/>
      <c r="E387" s="38"/>
      <c r="F387" s="38"/>
      <c r="G387" s="38"/>
      <c r="H387" s="38"/>
      <c r="I387" s="38"/>
      <c r="J387" s="2"/>
    </row>
    <row r="388" spans="3:10" ht="15">
      <c r="C388" s="34"/>
      <c r="D388" s="34"/>
      <c r="E388" s="19">
        <v>2004</v>
      </c>
      <c r="F388" s="19">
        <v>2005</v>
      </c>
      <c r="G388" s="19">
        <v>2006</v>
      </c>
      <c r="H388" s="19">
        <v>2007</v>
      </c>
      <c r="I388" s="19">
        <v>2008</v>
      </c>
      <c r="J388" s="2"/>
    </row>
    <row r="389" spans="3:10" ht="15">
      <c r="C389" s="34"/>
      <c r="D389" s="40" t="s">
        <v>2</v>
      </c>
      <c r="E389" s="41"/>
      <c r="F389" s="42"/>
      <c r="G389" s="43"/>
      <c r="H389" s="43"/>
      <c r="I389" s="43"/>
      <c r="J389" s="2"/>
    </row>
    <row r="390" spans="3:10" ht="15">
      <c r="C390" s="34"/>
      <c r="D390" s="44" t="s">
        <v>3</v>
      </c>
      <c r="E390" s="45">
        <v>-12000</v>
      </c>
      <c r="F390" s="42"/>
      <c r="G390" s="43"/>
      <c r="H390" s="43"/>
      <c r="I390" s="43"/>
      <c r="J390" s="2"/>
    </row>
    <row r="391" spans="3:10" ht="15">
      <c r="C391" s="34"/>
      <c r="D391" s="44" t="s">
        <v>4</v>
      </c>
      <c r="E391" s="45">
        <v>-8000</v>
      </c>
      <c r="F391" s="42"/>
      <c r="G391" s="43"/>
      <c r="H391" s="43"/>
      <c r="I391" s="43"/>
      <c r="J391" s="2"/>
    </row>
    <row r="392" spans="3:10" ht="15">
      <c r="C392" s="34"/>
      <c r="D392" s="44" t="s">
        <v>5</v>
      </c>
      <c r="E392" s="45">
        <v>-6000</v>
      </c>
      <c r="F392" s="42"/>
      <c r="G392" s="43"/>
      <c r="H392" s="43"/>
      <c r="I392" s="43"/>
      <c r="J392" s="2"/>
    </row>
    <row r="393" spans="3:10" ht="15">
      <c r="C393" s="34"/>
      <c r="D393" s="46"/>
      <c r="E393" s="47" t="s">
        <v>29</v>
      </c>
      <c r="F393" s="48"/>
      <c r="G393" s="38"/>
      <c r="H393" s="38"/>
      <c r="I393" s="38"/>
      <c r="J393" s="2"/>
    </row>
    <row r="394" spans="3:10" ht="15">
      <c r="C394" s="34"/>
      <c r="D394" s="44" t="s">
        <v>6</v>
      </c>
      <c r="E394" s="45">
        <f>SUM(E390:E392)</f>
        <v>-26000</v>
      </c>
      <c r="F394" s="42"/>
      <c r="G394" s="43"/>
      <c r="H394" s="43"/>
      <c r="I394" s="43"/>
      <c r="J394" s="2"/>
    </row>
    <row r="395" spans="3:10" ht="15">
      <c r="C395" s="34"/>
      <c r="D395" s="38"/>
      <c r="E395" s="49"/>
      <c r="F395" s="43"/>
      <c r="G395" s="43"/>
      <c r="H395" s="43"/>
      <c r="I395" s="43"/>
      <c r="J395" s="2"/>
    </row>
    <row r="396" spans="3:10" ht="15">
      <c r="C396" s="34"/>
      <c r="D396" s="40" t="s">
        <v>7</v>
      </c>
      <c r="E396" s="50"/>
      <c r="F396" s="50"/>
      <c r="G396" s="43"/>
      <c r="H396" s="43"/>
      <c r="I396" s="43"/>
      <c r="J396" s="2"/>
    </row>
    <row r="397" spans="3:10" ht="15">
      <c r="C397" s="34"/>
      <c r="D397" s="44" t="s">
        <v>66</v>
      </c>
      <c r="E397" s="51"/>
      <c r="F397" s="52">
        <v>57332</v>
      </c>
      <c r="G397" s="52">
        <f>F397</f>
        <v>57332</v>
      </c>
      <c r="H397" s="52">
        <f>F397</f>
        <v>57332</v>
      </c>
      <c r="I397" s="52">
        <f>F397</f>
        <v>57332</v>
      </c>
      <c r="J397" s="10"/>
    </row>
    <row r="398" spans="3:10" ht="15">
      <c r="C398" s="34"/>
      <c r="D398" s="44" t="s">
        <v>9</v>
      </c>
      <c r="E398" s="51"/>
      <c r="F398" s="45">
        <v>-34399</v>
      </c>
      <c r="G398" s="45">
        <v>-34399</v>
      </c>
      <c r="H398" s="45">
        <v>-34399</v>
      </c>
      <c r="I398" s="45">
        <v>-34399</v>
      </c>
      <c r="J398" s="10"/>
    </row>
    <row r="399" spans="3:10" ht="15">
      <c r="C399" s="34"/>
      <c r="D399" s="44" t="s">
        <v>10</v>
      </c>
      <c r="E399" s="51"/>
      <c r="F399" s="45">
        <v>-5000</v>
      </c>
      <c r="G399" s="45">
        <v>-5000</v>
      </c>
      <c r="H399" s="45">
        <v>-5000</v>
      </c>
      <c r="I399" s="45">
        <v>-5000</v>
      </c>
      <c r="J399" s="10"/>
    </row>
    <row r="400" spans="3:10" ht="15">
      <c r="C400" s="34"/>
      <c r="D400" s="44" t="s">
        <v>11</v>
      </c>
      <c r="E400" s="51"/>
      <c r="F400" s="45">
        <v>-156</v>
      </c>
      <c r="G400" s="45">
        <v>-312</v>
      </c>
      <c r="H400" s="45">
        <v>-312</v>
      </c>
      <c r="I400" s="45">
        <v>-312</v>
      </c>
      <c r="J400" s="10"/>
    </row>
    <row r="401" spans="3:10" ht="15">
      <c r="C401" s="34"/>
      <c r="D401" s="44" t="s">
        <v>12</v>
      </c>
      <c r="E401" s="51"/>
      <c r="F401" s="45">
        <v>-1600</v>
      </c>
      <c r="G401" s="45">
        <v>-2560</v>
      </c>
      <c r="H401" s="45">
        <v>-1520</v>
      </c>
      <c r="I401" s="45">
        <v>-960</v>
      </c>
      <c r="J401" s="10"/>
    </row>
    <row r="402" spans="3:10" ht="15">
      <c r="C402" s="34"/>
      <c r="D402" s="46"/>
      <c r="E402" s="53"/>
      <c r="F402" s="47" t="s">
        <v>19</v>
      </c>
      <c r="G402" s="47" t="s">
        <v>19</v>
      </c>
      <c r="H402" s="47" t="s">
        <v>19</v>
      </c>
      <c r="I402" s="47" t="s">
        <v>30</v>
      </c>
      <c r="J402" s="10"/>
    </row>
    <row r="403" spans="3:10" ht="15">
      <c r="C403" s="34"/>
      <c r="D403" s="44" t="s">
        <v>13</v>
      </c>
      <c r="E403" s="51"/>
      <c r="F403" s="45">
        <f>F397+(SUM(F398:F401))</f>
        <v>16177</v>
      </c>
      <c r="G403" s="45">
        <f>G397+(SUM(G398:G401))</f>
        <v>15061</v>
      </c>
      <c r="H403" s="45">
        <f>H397+(SUM(H398:H401))</f>
        <v>16101</v>
      </c>
      <c r="I403" s="45">
        <f>I397+(SUM(I398:I401))</f>
        <v>16661</v>
      </c>
      <c r="J403" s="10"/>
    </row>
    <row r="404" spans="3:10" ht="15">
      <c r="C404" s="34"/>
      <c r="D404" s="44" t="s">
        <v>14</v>
      </c>
      <c r="E404" s="51"/>
      <c r="F404" s="45">
        <f>F403*0.4</f>
        <v>6470.8</v>
      </c>
      <c r="G404" s="45">
        <f>G403*0.4</f>
        <v>6024.400000000001</v>
      </c>
      <c r="H404" s="45">
        <f>H403*0.4</f>
        <v>6440.400000000001</v>
      </c>
      <c r="I404" s="45">
        <f>I403*0.4</f>
        <v>6664.400000000001</v>
      </c>
      <c r="J404" s="10"/>
    </row>
    <row r="405" spans="3:10" ht="15">
      <c r="C405" s="34"/>
      <c r="D405" s="46"/>
      <c r="E405" s="53"/>
      <c r="F405" s="47" t="s">
        <v>19</v>
      </c>
      <c r="G405" s="47" t="s">
        <v>19</v>
      </c>
      <c r="H405" s="47" t="s">
        <v>19</v>
      </c>
      <c r="I405" s="47" t="s">
        <v>30</v>
      </c>
      <c r="J405" s="10"/>
    </row>
    <row r="406" spans="3:10" ht="15">
      <c r="C406" s="34"/>
      <c r="D406" s="44" t="s">
        <v>15</v>
      </c>
      <c r="E406" s="51"/>
      <c r="F406" s="45">
        <f>F403-F404</f>
        <v>9706.2</v>
      </c>
      <c r="G406" s="45">
        <f>G403-G404</f>
        <v>9036.599999999999</v>
      </c>
      <c r="H406" s="45">
        <f>H403-H404</f>
        <v>9660.599999999999</v>
      </c>
      <c r="I406" s="45">
        <f>I403-I404</f>
        <v>9996.599999999999</v>
      </c>
      <c r="J406" s="10"/>
    </row>
    <row r="407" spans="3:10" ht="15">
      <c r="C407" s="34"/>
      <c r="D407" s="34"/>
      <c r="E407" s="43"/>
      <c r="F407" s="49"/>
      <c r="G407" s="49"/>
      <c r="H407" s="49"/>
      <c r="I407" s="49"/>
      <c r="J407" s="2"/>
    </row>
    <row r="408" spans="3:10" ht="15">
      <c r="C408" s="34"/>
      <c r="D408" s="40" t="s">
        <v>16</v>
      </c>
      <c r="E408" s="43"/>
      <c r="F408" s="43"/>
      <c r="G408" s="43"/>
      <c r="H408" s="43"/>
      <c r="I408" s="43"/>
      <c r="J408" s="2"/>
    </row>
    <row r="409" spans="3:10" ht="15">
      <c r="C409" s="34"/>
      <c r="D409" s="44" t="s">
        <v>17</v>
      </c>
      <c r="E409" s="51"/>
      <c r="F409" s="51"/>
      <c r="G409" s="51"/>
      <c r="H409" s="51"/>
      <c r="I409" s="52">
        <v>6000</v>
      </c>
      <c r="J409" s="10"/>
    </row>
    <row r="410" spans="3:10" ht="15">
      <c r="C410" s="34"/>
      <c r="D410" s="44" t="s">
        <v>18</v>
      </c>
      <c r="E410" s="51"/>
      <c r="F410" s="51"/>
      <c r="G410" s="51"/>
      <c r="H410" s="51"/>
      <c r="I410" s="45">
        <v>10607</v>
      </c>
      <c r="J410" s="10"/>
    </row>
    <row r="411" spans="3:10" ht="15">
      <c r="C411" s="34"/>
      <c r="D411" s="46"/>
      <c r="E411" s="54"/>
      <c r="F411" s="54"/>
      <c r="G411" s="54"/>
      <c r="H411" s="54"/>
      <c r="I411" s="47" t="s">
        <v>30</v>
      </c>
      <c r="J411" s="10"/>
    </row>
    <row r="412" spans="3:10" ht="15">
      <c r="C412" s="34"/>
      <c r="D412" s="44" t="s">
        <v>20</v>
      </c>
      <c r="E412" s="51"/>
      <c r="F412" s="51"/>
      <c r="G412" s="51"/>
      <c r="H412" s="51"/>
      <c r="I412" s="45">
        <f>I409+I410</f>
        <v>16607</v>
      </c>
      <c r="J412" s="10"/>
    </row>
    <row r="413" spans="3:10" ht="15">
      <c r="C413" s="34"/>
      <c r="D413" s="34"/>
      <c r="E413" s="43"/>
      <c r="F413" s="43"/>
      <c r="G413" s="43"/>
      <c r="H413" s="43"/>
      <c r="I413" s="49"/>
      <c r="J413" s="2"/>
    </row>
    <row r="414" spans="3:10" ht="15">
      <c r="C414" s="34"/>
      <c r="D414" s="40" t="s">
        <v>21</v>
      </c>
      <c r="E414" s="43"/>
      <c r="F414" s="43"/>
      <c r="G414" s="43"/>
      <c r="H414" s="43"/>
      <c r="I414" s="43"/>
      <c r="J414" s="2"/>
    </row>
    <row r="415" spans="3:10" ht="15">
      <c r="C415" s="34"/>
      <c r="D415" s="44" t="s">
        <v>22</v>
      </c>
      <c r="E415" s="52">
        <f>E394</f>
        <v>-26000</v>
      </c>
      <c r="F415" s="55">
        <f>F406</f>
        <v>9706.2</v>
      </c>
      <c r="G415" s="55">
        <f>G406</f>
        <v>9036.599999999999</v>
      </c>
      <c r="H415" s="55">
        <f>H406</f>
        <v>9660.599999999999</v>
      </c>
      <c r="I415" s="55">
        <f>I406+I412</f>
        <v>26603.6</v>
      </c>
      <c r="J415" s="10"/>
    </row>
    <row r="416" spans="3:10" ht="15">
      <c r="C416" s="34"/>
      <c r="D416" s="34"/>
      <c r="E416" s="45" t="s">
        <v>28</v>
      </c>
      <c r="F416" s="56" t="s">
        <v>23</v>
      </c>
      <c r="G416" s="56" t="s">
        <v>23</v>
      </c>
      <c r="H416" s="56" t="s">
        <v>23</v>
      </c>
      <c r="I416" s="56" t="s">
        <v>23</v>
      </c>
      <c r="J416" s="10"/>
    </row>
    <row r="417" spans="3:10" ht="15.75" thickBot="1">
      <c r="C417" s="34"/>
      <c r="D417" s="40" t="s">
        <v>24</v>
      </c>
      <c r="E417" s="57"/>
      <c r="F417" s="57"/>
      <c r="G417" s="57"/>
      <c r="H417" s="57"/>
      <c r="I417" s="57"/>
      <c r="J417" s="2"/>
    </row>
    <row r="418" spans="3:10" ht="15.75" thickTop="1">
      <c r="C418" s="34"/>
      <c r="D418" s="44" t="s">
        <v>25</v>
      </c>
      <c r="E418" s="58">
        <v>13653</v>
      </c>
      <c r="F418" s="59"/>
      <c r="G418" s="38"/>
      <c r="H418" s="38"/>
      <c r="I418" s="38"/>
      <c r="J418" s="2"/>
    </row>
    <row r="419" spans="3:10" ht="15">
      <c r="C419" s="34"/>
      <c r="D419" s="44" t="s">
        <v>26</v>
      </c>
      <c r="E419" s="60">
        <f>IRR(E415:I415,0)</f>
        <v>0.31011385001140906</v>
      </c>
      <c r="F419" s="59"/>
      <c r="G419" s="38" t="s">
        <v>67</v>
      </c>
      <c r="H419" s="38"/>
      <c r="I419" s="38"/>
      <c r="J419" s="2"/>
    </row>
    <row r="420" spans="3:10" ht="15.75" thickBot="1">
      <c r="C420" s="34"/>
      <c r="D420" s="44" t="s">
        <v>27</v>
      </c>
      <c r="E420" s="61" t="s">
        <v>68</v>
      </c>
      <c r="F420" s="59"/>
      <c r="G420" s="38"/>
      <c r="H420" s="38"/>
      <c r="I420" s="38"/>
      <c r="J420" s="2"/>
    </row>
    <row r="421" spans="3:10" ht="15.75" thickTop="1">
      <c r="C421" s="1"/>
      <c r="D421" s="2"/>
      <c r="E421" s="15"/>
      <c r="F421" s="2"/>
      <c r="G421" s="2"/>
      <c r="H421" s="2"/>
      <c r="I421" s="2"/>
      <c r="J421" s="2"/>
    </row>
    <row r="423" spans="3:10" ht="15">
      <c r="C423" s="1"/>
      <c r="D423" s="2"/>
      <c r="E423" s="2"/>
      <c r="F423" s="2"/>
      <c r="G423" s="2"/>
      <c r="H423" s="2"/>
      <c r="I423" s="2"/>
      <c r="J423" s="2"/>
    </row>
    <row r="424" spans="3:10" ht="15">
      <c r="C424" s="34"/>
      <c r="D424" s="35" t="s">
        <v>0</v>
      </c>
      <c r="E424" s="36"/>
      <c r="F424" s="36"/>
      <c r="G424" s="36"/>
      <c r="H424" s="37"/>
      <c r="I424" s="37"/>
      <c r="J424" s="2"/>
    </row>
    <row r="425" spans="3:10" ht="15">
      <c r="C425" s="34"/>
      <c r="D425" s="38"/>
      <c r="E425" s="39" t="s">
        <v>1</v>
      </c>
      <c r="F425" s="38"/>
      <c r="G425" s="38"/>
      <c r="H425" s="38"/>
      <c r="I425" s="38"/>
      <c r="J425" s="2"/>
    </row>
    <row r="426" spans="3:10" ht="15">
      <c r="C426" s="34"/>
      <c r="D426" s="38"/>
      <c r="E426" s="38"/>
      <c r="F426" s="38"/>
      <c r="G426" s="38"/>
      <c r="H426" s="38"/>
      <c r="I426" s="38"/>
      <c r="J426" s="2"/>
    </row>
    <row r="427" spans="3:10" ht="15">
      <c r="C427" s="34"/>
      <c r="D427" s="34"/>
      <c r="E427" s="19">
        <v>2004</v>
      </c>
      <c r="F427" s="19">
        <v>2005</v>
      </c>
      <c r="G427" s="19">
        <v>2006</v>
      </c>
      <c r="H427" s="19">
        <v>2007</v>
      </c>
      <c r="I427" s="19">
        <v>2008</v>
      </c>
      <c r="J427" s="2"/>
    </row>
    <row r="428" spans="3:10" ht="15">
      <c r="C428" s="34"/>
      <c r="D428" s="40" t="s">
        <v>2</v>
      </c>
      <c r="E428" s="41"/>
      <c r="F428" s="42"/>
      <c r="G428" s="43"/>
      <c r="H428" s="43"/>
      <c r="I428" s="43"/>
      <c r="J428" s="2"/>
    </row>
    <row r="429" spans="3:10" ht="15">
      <c r="C429" s="34"/>
      <c r="D429" s="44" t="s">
        <v>3</v>
      </c>
      <c r="E429" s="45">
        <v>-12000</v>
      </c>
      <c r="F429" s="42"/>
      <c r="G429" s="43"/>
      <c r="H429" s="43"/>
      <c r="I429" s="43"/>
      <c r="J429" s="2"/>
    </row>
    <row r="430" spans="3:10" ht="15">
      <c r="C430" s="34"/>
      <c r="D430" s="44" t="s">
        <v>4</v>
      </c>
      <c r="E430" s="45">
        <v>-8000</v>
      </c>
      <c r="F430" s="42"/>
      <c r="G430" s="43"/>
      <c r="H430" s="43"/>
      <c r="I430" s="43"/>
      <c r="J430" s="2"/>
    </row>
    <row r="431" spans="3:10" ht="15">
      <c r="C431" s="34"/>
      <c r="D431" s="44" t="s">
        <v>5</v>
      </c>
      <c r="E431" s="45">
        <v>-6000</v>
      </c>
      <c r="F431" s="42"/>
      <c r="G431" s="43"/>
      <c r="H431" s="43"/>
      <c r="I431" s="43"/>
      <c r="J431" s="2"/>
    </row>
    <row r="432" spans="3:10" ht="15">
      <c r="C432" s="34"/>
      <c r="D432" s="46"/>
      <c r="E432" s="47" t="s">
        <v>29</v>
      </c>
      <c r="F432" s="48"/>
      <c r="G432" s="38"/>
      <c r="H432" s="38"/>
      <c r="I432" s="38"/>
      <c r="J432" s="2"/>
    </row>
    <row r="433" spans="3:10" ht="15">
      <c r="C433" s="34"/>
      <c r="D433" s="44" t="s">
        <v>6</v>
      </c>
      <c r="E433" s="45">
        <f>SUM(E429:E431)</f>
        <v>-26000</v>
      </c>
      <c r="F433" s="42"/>
      <c r="G433" s="43"/>
      <c r="H433" s="43"/>
      <c r="I433" s="43"/>
      <c r="J433" s="2"/>
    </row>
    <row r="434" spans="3:10" ht="15">
      <c r="C434" s="34"/>
      <c r="D434" s="38"/>
      <c r="E434" s="49"/>
      <c r="F434" s="43"/>
      <c r="G434" s="43"/>
      <c r="H434" s="43"/>
      <c r="I434" s="43"/>
      <c r="J434" s="2"/>
    </row>
    <row r="435" spans="3:10" ht="15">
      <c r="C435" s="34"/>
      <c r="D435" s="40" t="s">
        <v>7</v>
      </c>
      <c r="E435" s="50"/>
      <c r="F435" s="50"/>
      <c r="G435" s="43"/>
      <c r="H435" s="43"/>
      <c r="I435" s="43"/>
      <c r="J435" s="2"/>
    </row>
    <row r="436" spans="3:10" ht="15">
      <c r="C436" s="34"/>
      <c r="D436" s="44" t="s">
        <v>69</v>
      </c>
      <c r="E436" s="51"/>
      <c r="F436" s="52">
        <v>44000</v>
      </c>
      <c r="G436" s="52">
        <f>F436</f>
        <v>44000</v>
      </c>
      <c r="H436" s="52">
        <f>F436</f>
        <v>44000</v>
      </c>
      <c r="I436" s="52">
        <f>F436</f>
        <v>44000</v>
      </c>
      <c r="J436" s="10"/>
    </row>
    <row r="437" spans="3:10" ht="15">
      <c r="C437" s="34"/>
      <c r="D437" s="44" t="s">
        <v>9</v>
      </c>
      <c r="E437" s="51"/>
      <c r="F437" s="45">
        <v>-26400</v>
      </c>
      <c r="G437" s="45">
        <v>-26400</v>
      </c>
      <c r="H437" s="45">
        <v>-26400</v>
      </c>
      <c r="I437" s="45">
        <v>-26400</v>
      </c>
      <c r="J437" s="10"/>
    </row>
    <row r="438" spans="3:10" ht="15">
      <c r="C438" s="34"/>
      <c r="D438" s="44" t="s">
        <v>10</v>
      </c>
      <c r="E438" s="51"/>
      <c r="F438" s="45">
        <v>-5000</v>
      </c>
      <c r="G438" s="45">
        <v>-5000</v>
      </c>
      <c r="H438" s="45">
        <v>-5000</v>
      </c>
      <c r="I438" s="45">
        <v>-5000</v>
      </c>
      <c r="J438" s="10"/>
    </row>
    <row r="439" spans="3:10" ht="15">
      <c r="C439" s="34"/>
      <c r="D439" s="44" t="s">
        <v>11</v>
      </c>
      <c r="E439" s="51"/>
      <c r="F439" s="45">
        <v>-156</v>
      </c>
      <c r="G439" s="45">
        <v>-312</v>
      </c>
      <c r="H439" s="45">
        <v>-312</v>
      </c>
      <c r="I439" s="45">
        <v>-312</v>
      </c>
      <c r="J439" s="10"/>
    </row>
    <row r="440" spans="3:10" ht="15">
      <c r="C440" s="34"/>
      <c r="D440" s="44" t="s">
        <v>12</v>
      </c>
      <c r="E440" s="51"/>
      <c r="F440" s="45">
        <v>-1600</v>
      </c>
      <c r="G440" s="45">
        <v>-2560</v>
      </c>
      <c r="H440" s="45">
        <v>-1520</v>
      </c>
      <c r="I440" s="45">
        <v>-960</v>
      </c>
      <c r="J440" s="10"/>
    </row>
    <row r="441" spans="3:10" ht="15">
      <c r="C441" s="34"/>
      <c r="D441" s="46"/>
      <c r="E441" s="53"/>
      <c r="F441" s="47" t="s">
        <v>19</v>
      </c>
      <c r="G441" s="47" t="s">
        <v>19</v>
      </c>
      <c r="H441" s="47" t="s">
        <v>19</v>
      </c>
      <c r="I441" s="47" t="s">
        <v>30</v>
      </c>
      <c r="J441" s="10"/>
    </row>
    <row r="442" spans="3:10" ht="15">
      <c r="C442" s="34"/>
      <c r="D442" s="44" t="s">
        <v>13</v>
      </c>
      <c r="E442" s="51"/>
      <c r="F442" s="45">
        <f>F436+(SUM(F437:F440))</f>
        <v>10844</v>
      </c>
      <c r="G442" s="45">
        <f>G436+(SUM(G437:G440))</f>
        <v>9728</v>
      </c>
      <c r="H442" s="45">
        <f>H436+(SUM(H437:H440))</f>
        <v>10768</v>
      </c>
      <c r="I442" s="45">
        <f>I436+(SUM(I437:I440))</f>
        <v>11328</v>
      </c>
      <c r="J442" s="10"/>
    </row>
    <row r="443" spans="3:10" ht="15">
      <c r="C443" s="34"/>
      <c r="D443" s="44" t="s">
        <v>14</v>
      </c>
      <c r="E443" s="51"/>
      <c r="F443" s="45">
        <f>F442*0.4</f>
        <v>4337.6</v>
      </c>
      <c r="G443" s="45">
        <f>G442*0.4</f>
        <v>3891.2000000000003</v>
      </c>
      <c r="H443" s="45">
        <f>H442*0.4</f>
        <v>4307.2</v>
      </c>
      <c r="I443" s="45">
        <f>I442*0.4</f>
        <v>4531.2</v>
      </c>
      <c r="J443" s="10"/>
    </row>
    <row r="444" spans="3:10" ht="15">
      <c r="C444" s="34"/>
      <c r="D444" s="46"/>
      <c r="E444" s="53"/>
      <c r="F444" s="47" t="s">
        <v>19</v>
      </c>
      <c r="G444" s="47" t="s">
        <v>19</v>
      </c>
      <c r="H444" s="47" t="s">
        <v>19</v>
      </c>
      <c r="I444" s="47" t="s">
        <v>30</v>
      </c>
      <c r="J444" s="10"/>
    </row>
    <row r="445" spans="3:10" ht="15">
      <c r="C445" s="34"/>
      <c r="D445" s="44" t="s">
        <v>15</v>
      </c>
      <c r="E445" s="51"/>
      <c r="F445" s="45">
        <f>F442-F443</f>
        <v>6506.4</v>
      </c>
      <c r="G445" s="45">
        <f>G442-G443</f>
        <v>5836.799999999999</v>
      </c>
      <c r="H445" s="45">
        <f>H442-H443</f>
        <v>6460.8</v>
      </c>
      <c r="I445" s="45">
        <f>I442-I443</f>
        <v>6796.8</v>
      </c>
      <c r="J445" s="10"/>
    </row>
    <row r="446" spans="3:10" ht="15">
      <c r="C446" s="34"/>
      <c r="D446" s="34"/>
      <c r="E446" s="43"/>
      <c r="F446" s="49"/>
      <c r="G446" s="49"/>
      <c r="H446" s="49"/>
      <c r="I446" s="49"/>
      <c r="J446" s="2"/>
    </row>
    <row r="447" spans="3:10" ht="15">
      <c r="C447" s="34"/>
      <c r="D447" s="40" t="s">
        <v>16</v>
      </c>
      <c r="E447" s="43"/>
      <c r="F447" s="43"/>
      <c r="G447" s="43"/>
      <c r="H447" s="43"/>
      <c r="I447" s="43"/>
      <c r="J447" s="2"/>
    </row>
    <row r="448" spans="3:10" ht="15">
      <c r="C448" s="34"/>
      <c r="D448" s="44" t="s">
        <v>17</v>
      </c>
      <c r="E448" s="51"/>
      <c r="F448" s="51"/>
      <c r="G448" s="51"/>
      <c r="H448" s="51"/>
      <c r="I448" s="52">
        <v>6000</v>
      </c>
      <c r="J448" s="10"/>
    </row>
    <row r="449" spans="3:10" ht="15">
      <c r="C449" s="34"/>
      <c r="D449" s="44" t="s">
        <v>18</v>
      </c>
      <c r="E449" s="51"/>
      <c r="F449" s="51"/>
      <c r="G449" s="51"/>
      <c r="H449" s="51"/>
      <c r="I449" s="45">
        <v>10607</v>
      </c>
      <c r="J449" s="10"/>
    </row>
    <row r="450" spans="3:10" ht="15">
      <c r="C450" s="34"/>
      <c r="D450" s="46"/>
      <c r="E450" s="54"/>
      <c r="F450" s="54"/>
      <c r="G450" s="54"/>
      <c r="H450" s="54"/>
      <c r="I450" s="47" t="s">
        <v>30</v>
      </c>
      <c r="J450" s="10"/>
    </row>
    <row r="451" spans="3:10" ht="15">
      <c r="C451" s="34"/>
      <c r="D451" s="44" t="s">
        <v>20</v>
      </c>
      <c r="E451" s="51"/>
      <c r="F451" s="51"/>
      <c r="G451" s="51"/>
      <c r="H451" s="51"/>
      <c r="I451" s="45">
        <f>I448+I449</f>
        <v>16607</v>
      </c>
      <c r="J451" s="10"/>
    </row>
    <row r="452" spans="3:10" ht="15">
      <c r="C452" s="34"/>
      <c r="D452" s="34"/>
      <c r="E452" s="43"/>
      <c r="F452" s="43"/>
      <c r="G452" s="43"/>
      <c r="H452" s="43"/>
      <c r="I452" s="49"/>
      <c r="J452" s="2"/>
    </row>
    <row r="453" spans="3:10" ht="15">
      <c r="C453" s="34"/>
      <c r="D453" s="40" t="s">
        <v>21</v>
      </c>
      <c r="E453" s="43"/>
      <c r="F453" s="43"/>
      <c r="G453" s="43"/>
      <c r="H453" s="43"/>
      <c r="I453" s="43"/>
      <c r="J453" s="2"/>
    </row>
    <row r="454" spans="3:10" ht="15">
      <c r="C454" s="34"/>
      <c r="D454" s="44" t="s">
        <v>22</v>
      </c>
      <c r="E454" s="52">
        <f>E433</f>
        <v>-26000</v>
      </c>
      <c r="F454" s="55">
        <f>F445</f>
        <v>6506.4</v>
      </c>
      <c r="G454" s="55">
        <f>G445</f>
        <v>5836.799999999999</v>
      </c>
      <c r="H454" s="55">
        <f>H445</f>
        <v>6460.8</v>
      </c>
      <c r="I454" s="55">
        <f>I445+I451</f>
        <v>23403.8</v>
      </c>
      <c r="J454" s="10"/>
    </row>
    <row r="455" spans="3:10" ht="15">
      <c r="C455" s="34"/>
      <c r="D455" s="34"/>
      <c r="E455" s="45" t="s">
        <v>28</v>
      </c>
      <c r="F455" s="56" t="s">
        <v>23</v>
      </c>
      <c r="G455" s="56" t="s">
        <v>23</v>
      </c>
      <c r="H455" s="56" t="s">
        <v>23</v>
      </c>
      <c r="I455" s="56" t="s">
        <v>23</v>
      </c>
      <c r="J455" s="10"/>
    </row>
    <row r="456" spans="3:10" ht="15.75" thickBot="1">
      <c r="C456" s="34"/>
      <c r="D456" s="40" t="s">
        <v>24</v>
      </c>
      <c r="E456" s="57"/>
      <c r="F456" s="57"/>
      <c r="G456" s="57"/>
      <c r="H456" s="57"/>
      <c r="I456" s="57"/>
      <c r="J456" s="2"/>
    </row>
    <row r="457" spans="3:10" ht="15.75" thickTop="1">
      <c r="C457" s="34"/>
      <c r="D457" s="44" t="s">
        <v>25</v>
      </c>
      <c r="E457" s="58">
        <v>3935</v>
      </c>
      <c r="F457" s="59"/>
      <c r="G457" s="38"/>
      <c r="H457" s="38"/>
      <c r="I457" s="38"/>
      <c r="J457" s="2"/>
    </row>
    <row r="458" spans="3:10" ht="15">
      <c r="C458" s="34"/>
      <c r="D458" s="44" t="s">
        <v>26</v>
      </c>
      <c r="E458" s="60">
        <f>IRR(E454:I454,0)</f>
        <v>0.175405365324671</v>
      </c>
      <c r="F458" s="59"/>
      <c r="G458" s="38" t="s">
        <v>70</v>
      </c>
      <c r="H458" s="38"/>
      <c r="I458" s="38"/>
      <c r="J458" s="2"/>
    </row>
    <row r="459" spans="3:10" ht="15.75" thickBot="1">
      <c r="C459" s="34"/>
      <c r="D459" s="44" t="s">
        <v>27</v>
      </c>
      <c r="E459" s="61" t="s">
        <v>71</v>
      </c>
      <c r="F459" s="59"/>
      <c r="G459" s="38"/>
      <c r="H459" s="38"/>
      <c r="I459" s="38"/>
      <c r="J459" s="2"/>
    </row>
    <row r="460" spans="3:10" ht="15.75" thickTop="1">
      <c r="C460" s="1"/>
      <c r="D460" s="2"/>
      <c r="E460" s="15"/>
      <c r="F460" s="2"/>
      <c r="G460" s="2"/>
      <c r="H460" s="2"/>
      <c r="I460" s="2"/>
      <c r="J460" s="2"/>
    </row>
  </sheetData>
  <printOptions/>
  <pageMargins left="0.75" right="0.75" top="1.968503937007874" bottom="1" header="0" footer="0"/>
  <pageSetup horizontalDpi="600" verticalDpi="600" orientation="landscape" paperSize="9" r:id="rId2"/>
  <rowBreaks count="10" manualBreakCount="10">
    <brk id="78" max="255" man="1"/>
    <brk id="109" max="255" man="1"/>
    <brk id="147" max="255" man="1"/>
    <brk id="187" max="255" man="1"/>
    <brk id="226" max="255" man="1"/>
    <brk id="265" max="255" man="1"/>
    <brk id="304" max="255" man="1"/>
    <brk id="342" max="255" man="1"/>
    <brk id="382" max="255" man="1"/>
    <brk id="421" max="255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UNAM-FCA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Cardiel</dc:creator>
  <cp:keywords/>
  <dc:description/>
  <cp:lastModifiedBy>Compaq</cp:lastModifiedBy>
  <cp:lastPrinted>2005-09-30T17:31:28Z</cp:lastPrinted>
  <dcterms:created xsi:type="dcterms:W3CDTF">1998-10-08T23:08:11Z</dcterms:created>
  <dcterms:modified xsi:type="dcterms:W3CDTF">2005-09-30T17:32:12Z</dcterms:modified>
  <cp:category/>
  <cp:version/>
  <cp:contentType/>
  <cp:contentStatus/>
</cp:coreProperties>
</file>